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5" i="1"/>
  <c r="F23" l="1"/>
  <c r="F23" i="2" l="1"/>
  <c r="F35"/>
  <c r="F31" i="1" l="1"/>
  <c r="G31" s="1"/>
  <c r="F29"/>
  <c r="G29" s="1"/>
  <c r="F27"/>
  <c r="G27" s="1"/>
  <c r="F26"/>
  <c r="G26" s="1"/>
  <c r="F22"/>
  <c r="G22" s="1"/>
  <c r="F21"/>
  <c r="G21" s="1"/>
  <c r="F17"/>
  <c r="G17" s="1"/>
  <c r="F15"/>
  <c r="F14"/>
  <c r="F12"/>
  <c r="G12" s="1"/>
  <c r="G30" l="1"/>
  <c r="F33" s="1"/>
</calcChain>
</file>

<file path=xl/sharedStrings.xml><?xml version="1.0" encoding="utf-8"?>
<sst xmlns="http://schemas.openxmlformats.org/spreadsheetml/2006/main" count="149" uniqueCount="131">
  <si>
    <t>Отчёт о выполненных работах по многоквартирному жилому дому, расположенному по адресу: ул. Дм. Ульянова, д.13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</si>
  <si>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</si>
  <si>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</si>
  <si>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</si>
  <si>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</si>
  <si>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</si>
  <si>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</si>
  <si>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</si>
  <si>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</si>
  <si>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</si>
  <si>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</si>
  <si>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1.2 Механизированная уборка территории</t>
  </si>
  <si>
    <t>кв.м.</t>
  </si>
  <si>
    <t>1.3. Очистка кровли от сосулек</t>
  </si>
  <si>
    <t>1.4 Завоз пескасоляной смеси (соль)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</si>
  <si>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</si>
  <si>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</si>
  <si>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</si>
  <si>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3. Текущий ремонт и содержание инженерных коммуникаций</t>
  </si>
  <si>
    <t>4. Текущий ремонт и  содержание конструктивных элементов</t>
  </si>
  <si>
    <r>
      <t>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</si>
  <si>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5.1  Дымоходы</t>
  </si>
  <si>
    <t>Шт. 4 раза в год</t>
  </si>
  <si>
    <t>5.2  Вентканалы</t>
  </si>
  <si>
    <t>Шт. 2 раз в год</t>
  </si>
  <si>
    <t>6. Техническое обслуживание и ремонт внутридомового газового оборудования</t>
  </si>
  <si>
    <t>1 раз в год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</si>
  <si>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</si>
  <si>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t> Кв.м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</si>
  <si>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</si>
  <si>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</si>
  <si>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</si>
  <si>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</si>
  <si>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</si>
  <si>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 xml:space="preserve">за содержание жилья </t>
  </si>
  <si>
    <t>Директор                                                                                   Г.М.Бочарова</t>
  </si>
  <si>
    <t>за период с  01.01.2019 г. по 31.12.2019 г.</t>
  </si>
  <si>
    <t>Площадь дома 3204,6 кв. м - жилые помещения, 311 кв.м. - нежилые помещ., тариф 13,44 руб.с кв.м.</t>
  </si>
  <si>
    <t>0,06                0,59</t>
  </si>
  <si>
    <t>210,94    2074,2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</si>
  <si>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</si>
  <si>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</si>
  <si>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</si>
  <si>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</si>
  <si>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</si>
  <si>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 работ, руб.</t>
  </si>
  <si>
    <t>итого, руб.</t>
  </si>
  <si>
    <t>под.1</t>
  </si>
  <si>
    <t>3 шт.</t>
  </si>
  <si>
    <t>5шт.</t>
  </si>
  <si>
    <t>замена трубы х/в д-20, д-32</t>
  </si>
  <si>
    <t>12 п.м.</t>
  </si>
  <si>
    <t xml:space="preserve">под.1 </t>
  </si>
  <si>
    <t>4 шт.</t>
  </si>
  <si>
    <t>прочистка канализации</t>
  </si>
  <si>
    <t>Ревизия электрощитовой</t>
  </si>
  <si>
    <t>1 шт.</t>
  </si>
  <si>
    <t>замена муфты ц/о</t>
  </si>
  <si>
    <t>2 шт.</t>
  </si>
  <si>
    <t>10 шт.</t>
  </si>
  <si>
    <t>промывка трубопровода системы центрального отопления</t>
  </si>
  <si>
    <t>гидравлическое испытание системы ц/о</t>
  </si>
  <si>
    <t>содержание и текущий ремонт конструктивных элементов</t>
  </si>
  <si>
    <t>замена навестных замков</t>
  </si>
  <si>
    <t>2 кв.м.</t>
  </si>
  <si>
    <t>под. 2</t>
  </si>
  <si>
    <t xml:space="preserve">Осмотр и профилактический ремонт вводных распределительных устройств </t>
  </si>
  <si>
    <t>кв. 28,37</t>
  </si>
  <si>
    <t>замена трубы ц/о, д-25</t>
  </si>
  <si>
    <t>4 п.м.</t>
  </si>
  <si>
    <t>заваривание свища ц/о</t>
  </si>
  <si>
    <t>под.1 т/п</t>
  </si>
  <si>
    <t>демонтаж старого детского оборудования</t>
  </si>
  <si>
    <t xml:space="preserve"> придом. терр.</t>
  </si>
  <si>
    <t>2 п.м.</t>
  </si>
  <si>
    <t>кв.73,77</t>
  </si>
  <si>
    <t>9 шт.</t>
  </si>
  <si>
    <t>кв.38,73,77</t>
  </si>
  <si>
    <t>замена отвода</t>
  </si>
  <si>
    <t>ремонт водосточных труб</t>
  </si>
  <si>
    <t>под.4</t>
  </si>
  <si>
    <t>10 п.м.</t>
  </si>
  <si>
    <t>замена крана ц/о х/в, д-20 мм, д-15 мм</t>
  </si>
  <si>
    <t>замена муфты ц/о, х/в</t>
  </si>
  <si>
    <t>1920 м</t>
  </si>
  <si>
    <t>1,92 (1000 куб.м. здания)</t>
  </si>
  <si>
    <t>ремонт фасада</t>
  </si>
  <si>
    <t>под.1-4</t>
  </si>
  <si>
    <t>60 кв.м.</t>
  </si>
  <si>
    <t>ремонт порога</t>
  </si>
  <si>
    <t>2,5 кв.м</t>
  </si>
  <si>
    <t>ремонт щитка</t>
  </si>
  <si>
    <t>кв. 12</t>
  </si>
  <si>
    <t>кв.61, неж. Пом. РЖД</t>
  </si>
  <si>
    <t>замена кабеля</t>
  </si>
  <si>
    <t xml:space="preserve"> 2 п.м</t>
  </si>
  <si>
    <t>кв.5,8,12</t>
  </si>
  <si>
    <t>замена тройника</t>
  </si>
  <si>
    <t>5,5 п.м</t>
  </si>
  <si>
    <t>1шт.</t>
  </si>
  <si>
    <t>ремонт кровли</t>
  </si>
  <si>
    <t>кв.19,20</t>
  </si>
  <si>
    <t>установка заглушки ц/о</t>
  </si>
  <si>
    <t>неж.пом, под.2</t>
  </si>
  <si>
    <t>5 п.м.</t>
  </si>
  <si>
    <t>неж.помещ., кв. 38, 5,26</t>
  </si>
  <si>
    <t>Общий долг по дому за ЖКУ на 01.01.2020г., в т.ч.:</t>
  </si>
  <si>
    <t>ревизия ВРУ</t>
  </si>
  <si>
    <t>под.2</t>
  </si>
  <si>
    <t>замене лампочек</t>
  </si>
  <si>
    <t>замена канализаионной трубы</t>
  </si>
  <si>
    <t>кв.38,5,8,12,36, 66, 67,70,7174,75,79,61</t>
  </si>
  <si>
    <t>39шт.</t>
  </si>
  <si>
    <t>кв.8,12,66,67,70,71,25</t>
  </si>
  <si>
    <t>замена крана ц/о ,х/в</t>
  </si>
  <si>
    <t>кв.77,79,61,неж.поп., кв.71</t>
  </si>
  <si>
    <t>5 шт.</t>
  </si>
  <si>
    <t>кв.79,19,</t>
  </si>
  <si>
    <t>ремонт слухового окна</t>
  </si>
  <si>
    <t>ремонт конька</t>
  </si>
  <si>
    <t xml:space="preserve"> 5м</t>
  </si>
  <si>
    <t>шт.</t>
  </si>
  <si>
    <t>5.3 Устранение завалов кв.41, 10,31,63,49</t>
  </si>
  <si>
    <t>6,1 Диагностика газовых сетей (согласно Правилам 410)</t>
  </si>
  <si>
    <t>9.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</si>
  <si>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10. Услуги по управлению МКД</t>
  </si>
  <si>
    <t>услуги автовышки</t>
  </si>
  <si>
    <t>13 ч</t>
  </si>
  <si>
    <t>Остаток на лицевом счёте дома на 01.01.2019г.</t>
  </si>
  <si>
    <t>Общий долг по дому за ЖКУ на 01.01.2019 г., в т.ч.:</t>
  </si>
  <si>
    <t>Остаток на лицевом счёте дома на 01.01.2020г.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</si>
</sst>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right"/>
    </xf>
    <xf numFmtId="0" fontId="4" fillId="0" borderId="13" xfId="0" applyFont="1" applyBorder="1" applyAlignment="1">
      <alignment horizontal="center" vertical="top" wrapText="1"/>
    </xf>
    <xf numFmtId="2" fontId="4" fillId="0" borderId="13" xfId="0" applyNumberFormat="1" applyFont="1" applyBorder="1"/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/>
    <xf numFmtId="4" fontId="4" fillId="0" borderId="13" xfId="0" applyNumberFormat="1" applyFont="1" applyBorder="1" applyAlignment="1">
      <alignment horizontal="center" wrapText="1"/>
    </xf>
    <xf numFmtId="0" fontId="0" fillId="0" borderId="13" xfId="0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center" wrapText="1"/>
    </xf>
    <xf numFmtId="2" fontId="4" fillId="0" borderId="16" xfId="0" applyNumberFormat="1" applyFont="1" applyBorder="1" applyAlignment="1">
      <alignment horizontal="right" wrapText="1"/>
    </xf>
    <xf numFmtId="0" fontId="0" fillId="0" borderId="17" xfId="0" applyBorder="1" applyAlignment="1">
      <alignment wrapText="1"/>
    </xf>
    <xf numFmtId="0" fontId="0" fillId="0" borderId="17" xfId="0" applyBorder="1"/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5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4" fillId="0" borderId="13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workbookViewId="0">
      <selection activeCell="K28" sqref="K28"/>
    </sheetView>
  </sheetViews>
  <sheetFormatPr defaultRowHeight="15"/>
  <cols>
    <col min="1" max="1" width="13.85546875" customWidth="1"/>
    <col min="2" max="2" width="27.28515625" customWidth="1"/>
    <col min="6" max="6" width="10.28515625" customWidth="1"/>
    <col min="7" max="7" width="10.7109375" customWidth="1"/>
  </cols>
  <sheetData>
    <row r="1" spans="1:7" ht="30" customHeight="1">
      <c r="A1" s="56" t="s">
        <v>0</v>
      </c>
      <c r="B1" s="56"/>
      <c r="C1" s="56"/>
      <c r="D1" s="56"/>
      <c r="E1" s="56"/>
      <c r="F1" s="56"/>
      <c r="G1" s="56"/>
    </row>
    <row r="2" spans="1:7">
      <c r="A2" s="1"/>
      <c r="B2" s="56" t="s">
        <v>1</v>
      </c>
      <c r="C2" s="56"/>
      <c r="D2" s="56"/>
      <c r="E2" s="56"/>
      <c r="F2" s="56"/>
    </row>
    <row r="3" spans="1:7">
      <c r="A3" s="1"/>
      <c r="B3" s="56" t="s">
        <v>36</v>
      </c>
      <c r="C3" s="56"/>
      <c r="D3" s="56"/>
      <c r="E3" s="56"/>
      <c r="F3" s="56"/>
    </row>
    <row r="4" spans="1:7">
      <c r="A4" s="57" t="s">
        <v>37</v>
      </c>
      <c r="B4" s="57"/>
      <c r="C4" s="57"/>
      <c r="D4" s="57"/>
      <c r="E4" s="57"/>
      <c r="F4" s="57"/>
      <c r="G4" s="57"/>
    </row>
    <row r="5" spans="1:7">
      <c r="A5" s="58"/>
      <c r="B5" s="58"/>
      <c r="C5" s="2"/>
      <c r="D5" s="3"/>
      <c r="E5" s="2"/>
      <c r="F5" s="2"/>
    </row>
    <row r="6" spans="1:7" ht="16.5" customHeight="1" thickBot="1">
      <c r="A6" s="31" t="s">
        <v>128</v>
      </c>
      <c r="B6" s="31"/>
      <c r="C6" s="29"/>
      <c r="D6" s="29"/>
      <c r="E6" s="29"/>
      <c r="F6" s="29"/>
      <c r="G6" s="30">
        <v>-65951.649999999994</v>
      </c>
    </row>
    <row r="7" spans="1:7" ht="15.75" customHeight="1" thickBot="1">
      <c r="A7" s="31" t="s">
        <v>129</v>
      </c>
      <c r="B7" s="31"/>
      <c r="C7" s="29"/>
      <c r="D7" s="29"/>
      <c r="E7" s="29"/>
      <c r="F7" s="29"/>
      <c r="G7" s="17">
        <v>70438.929999999993</v>
      </c>
    </row>
    <row r="8" spans="1:7" ht="15.75" customHeight="1">
      <c r="A8" s="50" t="s">
        <v>2</v>
      </c>
      <c r="B8" s="51"/>
      <c r="C8" s="43" t="s">
        <v>3</v>
      </c>
      <c r="D8" s="43" t="s">
        <v>4</v>
      </c>
      <c r="E8" s="43" t="s">
        <v>5</v>
      </c>
      <c r="F8" s="43" t="s">
        <v>6</v>
      </c>
      <c r="G8" s="43" t="s">
        <v>7</v>
      </c>
    </row>
    <row r="9" spans="1:7" ht="19.5" customHeight="1">
      <c r="A9" s="52"/>
      <c r="B9" s="53"/>
      <c r="C9" s="44"/>
      <c r="D9" s="44"/>
      <c r="E9" s="44"/>
      <c r="F9" s="44"/>
      <c r="G9" s="44"/>
    </row>
    <row r="10" spans="1:7" ht="0.75" customHeight="1" thickBot="1">
      <c r="A10" s="54"/>
      <c r="B10" s="55"/>
      <c r="C10" s="45"/>
      <c r="D10" s="45"/>
      <c r="E10" s="45"/>
      <c r="F10" s="45"/>
      <c r="G10" s="45"/>
    </row>
    <row r="11" spans="1:7" ht="15.75" thickBot="1">
      <c r="A11" s="35" t="s">
        <v>8</v>
      </c>
      <c r="B11" s="46"/>
      <c r="C11" s="46"/>
      <c r="D11" s="46"/>
      <c r="E11" s="46"/>
      <c r="F11" s="46"/>
      <c r="G11" s="4"/>
    </row>
    <row r="12" spans="1:7" ht="2.25" customHeight="1" thickBot="1">
      <c r="A12" s="32" t="s">
        <v>9</v>
      </c>
      <c r="B12" s="32"/>
      <c r="C12" s="47" t="s">
        <v>10</v>
      </c>
      <c r="D12" s="47">
        <v>3515.6</v>
      </c>
      <c r="E12" s="47">
        <v>1.5</v>
      </c>
      <c r="F12" s="48">
        <f>D12*E12</f>
        <v>5273.4</v>
      </c>
      <c r="G12" s="49">
        <f>F12*12</f>
        <v>63280.799999999996</v>
      </c>
    </row>
    <row r="13" spans="1:7" ht="15.75" thickBot="1">
      <c r="A13" s="32"/>
      <c r="B13" s="32"/>
      <c r="C13" s="47"/>
      <c r="D13" s="47"/>
      <c r="E13" s="47"/>
      <c r="F13" s="48"/>
      <c r="G13" s="49"/>
    </row>
    <row r="14" spans="1:7" ht="15.75" thickBot="1">
      <c r="A14" s="35" t="s">
        <v>11</v>
      </c>
      <c r="B14" s="36"/>
      <c r="C14" s="5" t="s">
        <v>12</v>
      </c>
      <c r="D14" s="5">
        <v>3515.6</v>
      </c>
      <c r="E14" s="5">
        <v>1.33</v>
      </c>
      <c r="F14" s="6">
        <f>D14*E14</f>
        <v>4675.7480000000005</v>
      </c>
      <c r="G14" s="7">
        <v>4264.78</v>
      </c>
    </row>
    <row r="15" spans="1:7" ht="16.5" customHeight="1" thickBot="1">
      <c r="A15" s="32" t="s">
        <v>13</v>
      </c>
      <c r="B15" s="32"/>
      <c r="C15" s="5" t="s">
        <v>12</v>
      </c>
      <c r="D15" s="8">
        <v>530</v>
      </c>
      <c r="E15" s="5">
        <v>100.64</v>
      </c>
      <c r="F15" s="6">
        <f>D15*E15</f>
        <v>53339.199999999997</v>
      </c>
      <c r="G15" s="9">
        <v>53339.199999999997</v>
      </c>
    </row>
    <row r="16" spans="1:7" ht="14.25" customHeight="1" thickBot="1">
      <c r="A16" s="32" t="s">
        <v>14</v>
      </c>
      <c r="B16" s="32"/>
      <c r="C16" s="5" t="s">
        <v>15</v>
      </c>
      <c r="D16" s="10">
        <v>4</v>
      </c>
      <c r="E16" s="5">
        <v>686.07</v>
      </c>
      <c r="F16" s="5">
        <v>2744.28</v>
      </c>
      <c r="G16" s="9">
        <v>2744.28</v>
      </c>
    </row>
    <row r="17" spans="1:7" ht="16.5" customHeight="1" thickBot="1">
      <c r="A17" s="32" t="s">
        <v>16</v>
      </c>
      <c r="B17" s="32"/>
      <c r="C17" s="5" t="s">
        <v>17</v>
      </c>
      <c r="D17" s="5">
        <v>3515.6</v>
      </c>
      <c r="E17" s="5">
        <v>0.15</v>
      </c>
      <c r="F17" s="6">
        <f>D17*E17</f>
        <v>527.33999999999992</v>
      </c>
      <c r="G17" s="7">
        <f>F17*12</f>
        <v>6328.079999999999</v>
      </c>
    </row>
    <row r="18" spans="1:7" ht="24.75" customHeight="1" thickBot="1">
      <c r="A18" s="32" t="s">
        <v>18</v>
      </c>
      <c r="B18" s="32"/>
      <c r="C18" s="5"/>
      <c r="D18" s="5"/>
      <c r="E18" s="5"/>
      <c r="F18" s="6"/>
      <c r="G18" s="11">
        <v>161153.29999999999</v>
      </c>
    </row>
    <row r="19" spans="1:7" ht="27" customHeight="1" thickBot="1">
      <c r="A19" s="32" t="s">
        <v>19</v>
      </c>
      <c r="B19" s="32"/>
      <c r="C19" s="5"/>
      <c r="D19" s="5"/>
      <c r="E19" s="5"/>
      <c r="F19" s="6"/>
      <c r="G19" s="9">
        <v>56476.95</v>
      </c>
    </row>
    <row r="20" spans="1:7" ht="15.75" thickBot="1">
      <c r="A20" s="32" t="s">
        <v>20</v>
      </c>
      <c r="B20" s="32"/>
      <c r="C20" s="32"/>
      <c r="D20" s="32"/>
      <c r="E20" s="32"/>
      <c r="F20" s="32"/>
      <c r="G20" s="9"/>
    </row>
    <row r="21" spans="1:7" ht="24" thickBot="1">
      <c r="A21" s="37" t="s">
        <v>21</v>
      </c>
      <c r="B21" s="37"/>
      <c r="C21" s="5" t="s">
        <v>22</v>
      </c>
      <c r="D21" s="5">
        <v>80</v>
      </c>
      <c r="E21" s="5">
        <v>27.58</v>
      </c>
      <c r="F21" s="6">
        <f>D21*E21</f>
        <v>2206.3999999999996</v>
      </c>
      <c r="G21" s="9">
        <f>F21*4</f>
        <v>8825.5999999999985</v>
      </c>
    </row>
    <row r="22" spans="1:7" ht="24.75" customHeight="1" thickBot="1">
      <c r="A22" s="37" t="s">
        <v>23</v>
      </c>
      <c r="B22" s="37"/>
      <c r="C22" s="5" t="s">
        <v>24</v>
      </c>
      <c r="D22" s="5">
        <v>80</v>
      </c>
      <c r="E22" s="5">
        <v>13.78</v>
      </c>
      <c r="F22" s="6">
        <f>D22*E22</f>
        <v>1102.3999999999999</v>
      </c>
      <c r="G22" s="9">
        <f>F22*2</f>
        <v>2204.7999999999997</v>
      </c>
    </row>
    <row r="23" spans="1:7" ht="18" customHeight="1" thickBot="1">
      <c r="A23" s="32" t="s">
        <v>122</v>
      </c>
      <c r="B23" s="32"/>
      <c r="C23" s="24" t="s">
        <v>121</v>
      </c>
      <c r="D23" s="24">
        <v>9</v>
      </c>
      <c r="E23" s="24">
        <v>1014.01</v>
      </c>
      <c r="F23" s="24">
        <f>D23*E23</f>
        <v>9126.09</v>
      </c>
      <c r="G23" s="9">
        <v>9126.09</v>
      </c>
    </row>
    <row r="24" spans="1:7" ht="27.75" customHeight="1" thickBot="1">
      <c r="A24" s="32" t="s">
        <v>25</v>
      </c>
      <c r="B24" s="32"/>
      <c r="C24" s="5" t="s">
        <v>26</v>
      </c>
      <c r="D24" s="8"/>
      <c r="E24" s="5"/>
      <c r="F24" s="6"/>
      <c r="G24" s="11">
        <v>34304.01</v>
      </c>
    </row>
    <row r="25" spans="1:7" ht="29.25" customHeight="1" thickBot="1">
      <c r="A25" s="35" t="s">
        <v>123</v>
      </c>
      <c r="B25" s="36"/>
      <c r="C25" s="25" t="s">
        <v>121</v>
      </c>
      <c r="D25" s="25">
        <v>80</v>
      </c>
      <c r="E25" s="25">
        <v>250</v>
      </c>
      <c r="F25" s="26">
        <f>D25*E25</f>
        <v>20000</v>
      </c>
      <c r="G25" s="11">
        <v>20000</v>
      </c>
    </row>
    <row r="26" spans="1:7" ht="18" customHeight="1" thickBot="1">
      <c r="A26" s="37" t="s">
        <v>27</v>
      </c>
      <c r="B26" s="37"/>
      <c r="C26" s="5" t="s">
        <v>28</v>
      </c>
      <c r="D26" s="5">
        <v>3515.6</v>
      </c>
      <c r="E26" s="5">
        <v>0.75</v>
      </c>
      <c r="F26" s="6">
        <f>D26*E26</f>
        <v>2636.7</v>
      </c>
      <c r="G26" s="9">
        <f>F26*12</f>
        <v>31640.399999999998</v>
      </c>
    </row>
    <row r="27" spans="1:7" ht="17.25" customHeight="1" thickBot="1">
      <c r="A27" s="37" t="s">
        <v>29</v>
      </c>
      <c r="B27" s="37"/>
      <c r="C27" s="5" t="s">
        <v>17</v>
      </c>
      <c r="D27" s="5">
        <v>3515.6</v>
      </c>
      <c r="E27" s="5">
        <v>0.95</v>
      </c>
      <c r="F27" s="6">
        <f>D27*E27</f>
        <v>3339.8199999999997</v>
      </c>
      <c r="G27" s="9">
        <f>F27*12</f>
        <v>40077.839999999997</v>
      </c>
    </row>
    <row r="28" spans="1:7" ht="71.25" customHeight="1" thickBot="1">
      <c r="A28" s="35" t="s">
        <v>124</v>
      </c>
      <c r="B28" s="36"/>
      <c r="C28" s="16"/>
      <c r="D28" s="5">
        <v>3515.6</v>
      </c>
      <c r="E28" s="19" t="s">
        <v>38</v>
      </c>
      <c r="F28" s="20" t="s">
        <v>39</v>
      </c>
      <c r="G28" s="21">
        <v>44781.85</v>
      </c>
    </row>
    <row r="29" spans="1:7" ht="19.5" customHeight="1" thickBot="1">
      <c r="A29" s="37" t="s">
        <v>125</v>
      </c>
      <c r="B29" s="37"/>
      <c r="C29" s="5" t="s">
        <v>30</v>
      </c>
      <c r="D29" s="5">
        <v>3515.6</v>
      </c>
      <c r="E29" s="6">
        <v>4</v>
      </c>
      <c r="F29" s="6">
        <f>D29*E29</f>
        <v>14062.4</v>
      </c>
      <c r="G29" s="7">
        <f>F29*12</f>
        <v>168748.79999999999</v>
      </c>
    </row>
    <row r="30" spans="1:7" ht="15.75" thickBot="1">
      <c r="A30" s="38" t="s">
        <v>31</v>
      </c>
      <c r="B30" s="39"/>
      <c r="C30" s="5"/>
      <c r="D30" s="8"/>
      <c r="E30" s="5"/>
      <c r="F30" s="5"/>
      <c r="G30" s="9">
        <f>SUM(G12:G29)</f>
        <v>707296.78</v>
      </c>
    </row>
    <row r="31" spans="1:7" ht="22.5" customHeight="1" thickBot="1">
      <c r="A31" s="40" t="s">
        <v>32</v>
      </c>
      <c r="B31" s="41"/>
      <c r="C31" s="5" t="s">
        <v>10</v>
      </c>
      <c r="D31" s="5">
        <v>3515.6</v>
      </c>
      <c r="E31" s="5">
        <v>13.44</v>
      </c>
      <c r="F31" s="12">
        <f>D31*E31</f>
        <v>47249.663999999997</v>
      </c>
      <c r="G31" s="9">
        <f>F31*12</f>
        <v>566995.96799999999</v>
      </c>
    </row>
    <row r="32" spans="1:7" ht="15.75" thickBot="1">
      <c r="A32" s="42" t="s">
        <v>33</v>
      </c>
      <c r="B32" s="37"/>
      <c r="C32" s="5"/>
      <c r="D32" s="8"/>
      <c r="E32" s="5"/>
      <c r="F32" s="5">
        <v>0</v>
      </c>
      <c r="G32" s="13"/>
    </row>
    <row r="33" spans="1:6" ht="15.75" thickBot="1">
      <c r="A33" s="32" t="s">
        <v>130</v>
      </c>
      <c r="B33" s="32"/>
      <c r="C33" s="27"/>
      <c r="D33" s="8"/>
      <c r="E33" s="27"/>
      <c r="F33" s="28">
        <f>G31-G30+G6</f>
        <v>-206252.46200000003</v>
      </c>
    </row>
    <row r="34" spans="1:6" ht="15.75" thickBot="1">
      <c r="A34" s="33" t="s">
        <v>106</v>
      </c>
      <c r="B34" s="33"/>
      <c r="C34" s="14"/>
      <c r="D34" s="15"/>
      <c r="E34" s="16"/>
      <c r="F34" s="17">
        <v>79075.73</v>
      </c>
    </row>
    <row r="35" spans="1:6" ht="15.75" thickBot="1">
      <c r="A35" s="34" t="s">
        <v>34</v>
      </c>
      <c r="B35" s="34"/>
      <c r="C35" s="14"/>
      <c r="D35" s="15"/>
      <c r="E35" s="14"/>
      <c r="F35" s="18">
        <v>79075.73</v>
      </c>
    </row>
    <row r="38" spans="1:6">
      <c r="A38" t="s">
        <v>35</v>
      </c>
    </row>
  </sheetData>
  <mergeCells count="42">
    <mergeCell ref="A1:G1"/>
    <mergeCell ref="B2:F2"/>
    <mergeCell ref="B3:F3"/>
    <mergeCell ref="A4:G4"/>
    <mergeCell ref="A5:B5"/>
    <mergeCell ref="A26:B26"/>
    <mergeCell ref="A23:B23"/>
    <mergeCell ref="A25:B25"/>
    <mergeCell ref="G8:G10"/>
    <mergeCell ref="A11:F11"/>
    <mergeCell ref="A12:B13"/>
    <mergeCell ref="C12:C13"/>
    <mergeCell ref="D12:D13"/>
    <mergeCell ref="E12:E13"/>
    <mergeCell ref="F12:F13"/>
    <mergeCell ref="G12:G13"/>
    <mergeCell ref="A8:B10"/>
    <mergeCell ref="C8:C10"/>
    <mergeCell ref="D8:D10"/>
    <mergeCell ref="E8:E10"/>
    <mergeCell ref="F8:F10"/>
    <mergeCell ref="A19:B19"/>
    <mergeCell ref="A20:F20"/>
    <mergeCell ref="A21:B21"/>
    <mergeCell ref="A22:B22"/>
    <mergeCell ref="A24:B24"/>
    <mergeCell ref="A6:B6"/>
    <mergeCell ref="A7:B7"/>
    <mergeCell ref="A33:B33"/>
    <mergeCell ref="A34:B34"/>
    <mergeCell ref="A35:B35"/>
    <mergeCell ref="A28:B28"/>
    <mergeCell ref="A29:B29"/>
    <mergeCell ref="A30:B30"/>
    <mergeCell ref="A31:B31"/>
    <mergeCell ref="A32:B32"/>
    <mergeCell ref="A27:B27"/>
    <mergeCell ref="A14:B14"/>
    <mergeCell ref="A15:B15"/>
    <mergeCell ref="A16:B16"/>
    <mergeCell ref="A17:B17"/>
    <mergeCell ref="A18:B18"/>
  </mergeCells>
  <pageMargins left="0.59" right="0.4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5"/>
  <sheetViews>
    <sheetView topLeftCell="A19" workbookViewId="0">
      <selection activeCell="J28" sqref="J28"/>
    </sheetView>
  </sheetViews>
  <sheetFormatPr defaultRowHeight="15"/>
  <cols>
    <col min="1" max="1" width="3.7109375" customWidth="1"/>
    <col min="2" max="2" width="10.85546875" customWidth="1"/>
    <col min="3" max="3" width="34.140625" customWidth="1"/>
    <col min="5" max="5" width="10.140625" customWidth="1"/>
    <col min="6" max="6" width="11.5703125" customWidth="1"/>
  </cols>
  <sheetData>
    <row r="1" spans="1:6">
      <c r="A1" s="59" t="s">
        <v>40</v>
      </c>
      <c r="B1" s="59"/>
      <c r="C1" s="59"/>
      <c r="D1" s="59"/>
      <c r="E1" s="59"/>
      <c r="F1" s="59"/>
    </row>
    <row r="2" spans="1:6" ht="54.75" customHeight="1">
      <c r="A2" s="22" t="s">
        <v>41</v>
      </c>
      <c r="B2" s="22" t="s">
        <v>42</v>
      </c>
      <c r="C2" s="22" t="s">
        <v>43</v>
      </c>
      <c r="D2" s="22" t="s">
        <v>44</v>
      </c>
      <c r="E2" s="22" t="s">
        <v>45</v>
      </c>
      <c r="F2" s="22" t="s">
        <v>46</v>
      </c>
    </row>
    <row r="3" spans="1:6" ht="45.75" customHeight="1">
      <c r="A3" s="22"/>
      <c r="B3" s="22" t="s">
        <v>67</v>
      </c>
      <c r="C3" s="22" t="s">
        <v>66</v>
      </c>
      <c r="D3" s="22" t="s">
        <v>58</v>
      </c>
      <c r="E3" s="22">
        <v>2000.7</v>
      </c>
      <c r="F3" s="22">
        <v>4001.4</v>
      </c>
    </row>
    <row r="4" spans="1:6" ht="30">
      <c r="A4" s="23">
        <v>1</v>
      </c>
      <c r="B4" s="22" t="s">
        <v>93</v>
      </c>
      <c r="C4" s="23" t="s">
        <v>70</v>
      </c>
      <c r="D4" s="23" t="s">
        <v>48</v>
      </c>
      <c r="E4" s="23">
        <v>580.57000000000005</v>
      </c>
      <c r="F4" s="23">
        <v>1741.71</v>
      </c>
    </row>
    <row r="5" spans="1:6">
      <c r="A5" s="23">
        <v>2</v>
      </c>
      <c r="B5" s="23" t="s">
        <v>92</v>
      </c>
      <c r="C5" s="23" t="s">
        <v>94</v>
      </c>
      <c r="D5" s="23" t="s">
        <v>95</v>
      </c>
      <c r="E5" s="23">
        <v>281</v>
      </c>
      <c r="F5" s="23">
        <v>562</v>
      </c>
    </row>
    <row r="6" spans="1:6">
      <c r="A6" s="23">
        <v>3</v>
      </c>
      <c r="B6" s="23" t="s">
        <v>71</v>
      </c>
      <c r="C6" s="23" t="s">
        <v>102</v>
      </c>
      <c r="D6" s="23" t="s">
        <v>53</v>
      </c>
      <c r="E6" s="23">
        <v>612.85</v>
      </c>
      <c r="F6" s="23">
        <v>2451.4</v>
      </c>
    </row>
    <row r="7" spans="1:6" ht="45">
      <c r="A7" s="23">
        <v>4</v>
      </c>
      <c r="B7" s="22" t="s">
        <v>105</v>
      </c>
      <c r="C7" s="22" t="s">
        <v>82</v>
      </c>
      <c r="D7" s="23" t="s">
        <v>49</v>
      </c>
      <c r="E7" s="23">
        <v>524.24</v>
      </c>
      <c r="F7" s="23">
        <v>2621.1999999999998</v>
      </c>
    </row>
    <row r="8" spans="1:6">
      <c r="A8" s="23">
        <v>5</v>
      </c>
      <c r="B8" s="23" t="s">
        <v>77</v>
      </c>
      <c r="C8" s="23" t="s">
        <v>68</v>
      </c>
      <c r="D8" s="23" t="s">
        <v>51</v>
      </c>
      <c r="E8" s="23">
        <v>901.39</v>
      </c>
      <c r="F8" s="23">
        <v>10816.68</v>
      </c>
    </row>
    <row r="9" spans="1:6">
      <c r="A9" s="23">
        <v>6</v>
      </c>
      <c r="B9" s="23" t="s">
        <v>96</v>
      </c>
      <c r="C9" s="23" t="s">
        <v>50</v>
      </c>
      <c r="D9" s="23" t="s">
        <v>98</v>
      </c>
      <c r="E9" s="23">
        <v>901.39</v>
      </c>
      <c r="F9" s="23">
        <v>4957.6499999999996</v>
      </c>
    </row>
    <row r="10" spans="1:6" ht="60">
      <c r="A10" s="23">
        <v>7</v>
      </c>
      <c r="B10" s="22" t="s">
        <v>111</v>
      </c>
      <c r="C10" s="23" t="s">
        <v>83</v>
      </c>
      <c r="D10" s="23" t="s">
        <v>112</v>
      </c>
      <c r="E10" s="23">
        <v>287.39999999999998</v>
      </c>
      <c r="F10" s="23">
        <v>11208.6</v>
      </c>
    </row>
    <row r="11" spans="1:6">
      <c r="A11" s="23">
        <v>8</v>
      </c>
      <c r="B11" s="22" t="s">
        <v>52</v>
      </c>
      <c r="C11" s="23" t="s">
        <v>78</v>
      </c>
      <c r="D11" s="23" t="s">
        <v>58</v>
      </c>
      <c r="E11" s="23">
        <v>763.47</v>
      </c>
      <c r="F11" s="23">
        <v>1526.94</v>
      </c>
    </row>
    <row r="12" spans="1:6">
      <c r="A12" s="23">
        <v>9</v>
      </c>
      <c r="B12" s="23" t="s">
        <v>92</v>
      </c>
      <c r="C12" s="23" t="s">
        <v>91</v>
      </c>
      <c r="D12" s="23" t="s">
        <v>56</v>
      </c>
      <c r="E12" s="23">
        <v>545.71</v>
      </c>
      <c r="F12" s="23">
        <v>545.71</v>
      </c>
    </row>
    <row r="13" spans="1:6" ht="30">
      <c r="A13" s="23">
        <v>10</v>
      </c>
      <c r="B13" s="22" t="s">
        <v>113</v>
      </c>
      <c r="C13" s="23" t="s">
        <v>97</v>
      </c>
      <c r="D13" s="23" t="s">
        <v>49</v>
      </c>
      <c r="E13" s="23">
        <v>372.57</v>
      </c>
      <c r="F13" s="23">
        <v>1862.85</v>
      </c>
    </row>
    <row r="14" spans="1:6">
      <c r="A14" s="23">
        <v>11</v>
      </c>
      <c r="B14" s="23" t="s">
        <v>65</v>
      </c>
      <c r="C14" s="23" t="s">
        <v>55</v>
      </c>
      <c r="D14" s="23" t="s">
        <v>56</v>
      </c>
      <c r="E14" s="23">
        <v>567.55999999999995</v>
      </c>
      <c r="F14" s="23">
        <v>567.55999999999995</v>
      </c>
    </row>
    <row r="15" spans="1:6">
      <c r="A15" s="23">
        <v>12</v>
      </c>
      <c r="B15" s="23" t="s">
        <v>75</v>
      </c>
      <c r="C15" s="23" t="s">
        <v>57</v>
      </c>
      <c r="D15" s="23" t="s">
        <v>76</v>
      </c>
      <c r="E15" s="23">
        <v>287.39999999999998</v>
      </c>
      <c r="F15" s="23">
        <v>2586.6</v>
      </c>
    </row>
    <row r="16" spans="1:6">
      <c r="A16" s="23">
        <v>13</v>
      </c>
      <c r="B16" s="23" t="s">
        <v>108</v>
      </c>
      <c r="C16" s="23" t="s">
        <v>107</v>
      </c>
      <c r="D16" s="23" t="s">
        <v>99</v>
      </c>
      <c r="E16" s="23">
        <v>567.55999999999995</v>
      </c>
      <c r="F16" s="23">
        <v>567.55999999999995</v>
      </c>
    </row>
    <row r="17" spans="1:6" ht="30">
      <c r="A17" s="23">
        <v>14</v>
      </c>
      <c r="B17" s="22" t="s">
        <v>103</v>
      </c>
      <c r="C17" s="23" t="s">
        <v>54</v>
      </c>
      <c r="D17" s="23" t="s">
        <v>104</v>
      </c>
      <c r="E17" s="23">
        <v>444.14</v>
      </c>
      <c r="F17" s="23">
        <v>2220.6999999999998</v>
      </c>
    </row>
    <row r="18" spans="1:6" ht="45">
      <c r="A18" s="23">
        <v>15</v>
      </c>
      <c r="B18" s="22" t="s">
        <v>115</v>
      </c>
      <c r="C18" s="23" t="s">
        <v>114</v>
      </c>
      <c r="D18" s="23" t="s">
        <v>116</v>
      </c>
      <c r="E18" s="23">
        <v>524.24</v>
      </c>
      <c r="F18" s="23">
        <v>2621.1999999999998</v>
      </c>
    </row>
    <row r="19" spans="1:6">
      <c r="A19" s="23">
        <v>16</v>
      </c>
      <c r="B19" s="23" t="s">
        <v>87</v>
      </c>
      <c r="C19" s="23" t="s">
        <v>109</v>
      </c>
      <c r="D19" s="23" t="s">
        <v>59</v>
      </c>
      <c r="E19" s="23">
        <v>148.83000000000001</v>
      </c>
      <c r="F19" s="23">
        <v>1488.3</v>
      </c>
    </row>
    <row r="20" spans="1:6" ht="60">
      <c r="A20" s="23">
        <v>17</v>
      </c>
      <c r="B20" s="23"/>
      <c r="C20" s="22" t="s">
        <v>60</v>
      </c>
      <c r="D20" s="22" t="s">
        <v>85</v>
      </c>
      <c r="E20" s="23">
        <v>10370.56</v>
      </c>
      <c r="F20" s="23">
        <v>19911.48</v>
      </c>
    </row>
    <row r="21" spans="1:6" ht="30">
      <c r="A21" s="23">
        <v>18</v>
      </c>
      <c r="B21" s="23"/>
      <c r="C21" s="22" t="s">
        <v>61</v>
      </c>
      <c r="D21" s="23" t="s">
        <v>84</v>
      </c>
      <c r="E21" s="23">
        <v>44.5</v>
      </c>
      <c r="F21" s="23">
        <v>85440</v>
      </c>
    </row>
    <row r="22" spans="1:6">
      <c r="A22" s="23">
        <v>19</v>
      </c>
      <c r="B22" s="23" t="s">
        <v>117</v>
      </c>
      <c r="C22" s="22" t="s">
        <v>110</v>
      </c>
      <c r="D22" s="23" t="s">
        <v>69</v>
      </c>
      <c r="E22" s="23">
        <v>863.44</v>
      </c>
      <c r="F22" s="23">
        <v>3453.76</v>
      </c>
    </row>
    <row r="23" spans="1:6">
      <c r="A23" s="23"/>
      <c r="B23" s="23"/>
      <c r="C23" s="23"/>
      <c r="D23" s="23"/>
      <c r="E23" s="23"/>
      <c r="F23" s="23">
        <f>SUM(F3:F22)</f>
        <v>161153.29999999999</v>
      </c>
    </row>
    <row r="24" spans="1:6">
      <c r="A24" s="60" t="s">
        <v>62</v>
      </c>
      <c r="B24" s="61"/>
      <c r="C24" s="61"/>
      <c r="D24" s="61"/>
      <c r="E24" s="61"/>
      <c r="F24" s="62"/>
    </row>
    <row r="25" spans="1:6" ht="45">
      <c r="A25" s="22" t="s">
        <v>41</v>
      </c>
      <c r="B25" s="22" t="s">
        <v>42</v>
      </c>
      <c r="C25" s="22" t="s">
        <v>43</v>
      </c>
      <c r="D25" s="22" t="s">
        <v>44</v>
      </c>
      <c r="E25" s="22" t="s">
        <v>45</v>
      </c>
      <c r="F25" s="22" t="s">
        <v>46</v>
      </c>
    </row>
    <row r="26" spans="1:6">
      <c r="A26" s="23">
        <v>1</v>
      </c>
      <c r="B26" s="23" t="s">
        <v>80</v>
      </c>
      <c r="C26" s="23" t="s">
        <v>79</v>
      </c>
      <c r="D26" s="23" t="s">
        <v>81</v>
      </c>
      <c r="E26" s="23">
        <v>622.78</v>
      </c>
      <c r="F26" s="23">
        <v>6227.8</v>
      </c>
    </row>
    <row r="27" spans="1:6">
      <c r="A27" s="23"/>
      <c r="B27" s="23"/>
      <c r="C27" s="23" t="s">
        <v>126</v>
      </c>
      <c r="D27" s="23" t="s">
        <v>127</v>
      </c>
      <c r="E27" s="23">
        <v>1300</v>
      </c>
      <c r="F27" s="23">
        <v>16900</v>
      </c>
    </row>
    <row r="28" spans="1:6">
      <c r="A28" s="23">
        <v>2</v>
      </c>
      <c r="B28" s="23" t="s">
        <v>71</v>
      </c>
      <c r="C28" s="23" t="s">
        <v>63</v>
      </c>
      <c r="D28" s="23" t="s">
        <v>56</v>
      </c>
      <c r="E28" s="23">
        <v>485.42</v>
      </c>
      <c r="F28" s="23">
        <v>485.42</v>
      </c>
    </row>
    <row r="29" spans="1:6" ht="30">
      <c r="A29" s="23">
        <v>3</v>
      </c>
      <c r="B29" s="22" t="s">
        <v>73</v>
      </c>
      <c r="C29" s="23" t="s">
        <v>72</v>
      </c>
      <c r="D29" s="23" t="s">
        <v>74</v>
      </c>
      <c r="E29" s="23">
        <v>413.35</v>
      </c>
      <c r="F29" s="23">
        <v>826.7</v>
      </c>
    </row>
    <row r="30" spans="1:6">
      <c r="A30" s="23">
        <v>4</v>
      </c>
      <c r="B30" s="22" t="s">
        <v>87</v>
      </c>
      <c r="C30" s="23" t="s">
        <v>86</v>
      </c>
      <c r="D30" s="23" t="s">
        <v>88</v>
      </c>
      <c r="E30" s="23">
        <v>440.93</v>
      </c>
      <c r="F30" s="23">
        <v>26455.8</v>
      </c>
    </row>
    <row r="31" spans="1:6">
      <c r="A31" s="23">
        <v>5</v>
      </c>
      <c r="B31" s="22" t="s">
        <v>101</v>
      </c>
      <c r="C31" s="23" t="s">
        <v>100</v>
      </c>
      <c r="D31" s="23" t="s">
        <v>64</v>
      </c>
      <c r="E31" s="23">
        <v>638.66999999999996</v>
      </c>
      <c r="F31" s="23">
        <v>1277.3399999999999</v>
      </c>
    </row>
    <row r="32" spans="1:6">
      <c r="A32" s="23">
        <v>6</v>
      </c>
      <c r="B32" s="22" t="s">
        <v>47</v>
      </c>
      <c r="C32" s="23" t="s">
        <v>89</v>
      </c>
      <c r="D32" s="23" t="s">
        <v>90</v>
      </c>
      <c r="E32" s="23">
        <v>605.63</v>
      </c>
      <c r="F32" s="23">
        <v>1514.08</v>
      </c>
    </row>
    <row r="33" spans="1:6">
      <c r="A33" s="23">
        <v>7</v>
      </c>
      <c r="B33" s="22"/>
      <c r="C33" s="23" t="s">
        <v>118</v>
      </c>
      <c r="D33" s="23" t="s">
        <v>56</v>
      </c>
      <c r="E33" s="23">
        <v>1048.4100000000001</v>
      </c>
      <c r="F33" s="23">
        <v>1048.4100000000001</v>
      </c>
    </row>
    <row r="34" spans="1:6">
      <c r="A34" s="23">
        <v>8</v>
      </c>
      <c r="B34" s="22"/>
      <c r="C34" s="23" t="s">
        <v>119</v>
      </c>
      <c r="D34" s="23" t="s">
        <v>120</v>
      </c>
      <c r="E34" s="23">
        <v>348.28</v>
      </c>
      <c r="F34" s="23">
        <v>1741.4</v>
      </c>
    </row>
    <row r="35" spans="1:6">
      <c r="A35" s="23"/>
      <c r="B35" s="23"/>
      <c r="C35" s="23"/>
      <c r="D35" s="23"/>
      <c r="E35" s="23"/>
      <c r="F35" s="23">
        <f>SUM(F26:F34)</f>
        <v>56476.950000000004</v>
      </c>
    </row>
  </sheetData>
  <mergeCells count="2">
    <mergeCell ref="A1:F1"/>
    <mergeCell ref="A24:F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2020-03-16T10:03:19Z</cp:lastPrinted>
  <dcterms:created xsi:type="dcterms:W3CDTF">2020-02-05T10:48:21Z</dcterms:created>
  <dcterms:modified xsi:type="dcterms:W3CDTF">2020-03-16T10:03:42Z</dcterms:modified>
</cp:coreProperties>
</file>