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 activeTab="1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10" i="2"/>
  <c r="G9"/>
  <c r="G22"/>
  <c r="G21"/>
  <c r="G20"/>
  <c r="G18"/>
  <c r="G17"/>
  <c r="G7"/>
  <c r="G4"/>
  <c r="G3"/>
  <c r="G6"/>
  <c r="G5"/>
  <c r="G12"/>
  <c r="G11"/>
  <c r="G11" i="1"/>
  <c r="G14" i="2" l="1"/>
  <c r="F32" i="1"/>
  <c r="G32" s="1"/>
  <c r="F29"/>
  <c r="G29" s="1"/>
  <c r="F27"/>
  <c r="F26"/>
  <c r="G26" s="1"/>
  <c r="F25"/>
  <c r="G25" s="1"/>
  <c r="F23"/>
  <c r="F22"/>
  <c r="G22" s="1"/>
  <c r="G21"/>
  <c r="F21"/>
  <c r="F15"/>
  <c r="G15" s="1"/>
  <c r="F13"/>
  <c r="G31" l="1"/>
  <c r="F34" s="1"/>
</calcChain>
</file>

<file path=xl/sharedStrings.xml><?xml version="1.0" encoding="utf-8"?>
<sst xmlns="http://schemas.openxmlformats.org/spreadsheetml/2006/main" count="122" uniqueCount="93">
  <si>
    <t>Отчёт о выполненных работах по многоквартирному жилому дому, расположенному по адресу: Красноармейский пр-т д.54</t>
  </si>
  <si>
    <t>по текущему ремонту и содержанию общедомового имущества</t>
  </si>
  <si>
    <t>Виды работ</t>
  </si>
  <si>
    <t>Ед.изм.</t>
  </si>
  <si>
    <t>объем</t>
  </si>
  <si>
    <t>Цена за ед. изм., руб. в мес.</t>
  </si>
  <si>
    <t>Стоимость  в месяц, руб.</t>
  </si>
  <si>
    <t>стоимость за год. Руб.</t>
  </si>
  <si>
    <t>1. Содержание придомовой территории</t>
  </si>
  <si>
    <r>
      <t>1.1</t>
    </r>
    <r>
      <rPr>
        <b/>
        <sz val="7"/>
        <color theme="1"/>
        <rFont val="Times New Roman"/>
        <family val="1"/>
        <charset val="204"/>
      </rPr>
      <t>  </t>
    </r>
    <r>
      <rPr>
        <b/>
        <sz val="8"/>
        <color theme="1"/>
        <rFont val="Arial"/>
        <family val="2"/>
        <charset val="204"/>
      </rPr>
      <t>Уборка территории</t>
    </r>
  </si>
  <si>
    <t>кв.м</t>
  </si>
  <si>
    <t>1.2 Механизированная уборка территории</t>
  </si>
  <si>
    <t>1.3 Завоз пескасоляной смеси</t>
  </si>
  <si>
    <t>куб.м</t>
  </si>
  <si>
    <r>
      <t>2.</t>
    </r>
    <r>
      <rPr>
        <b/>
        <sz val="7"/>
        <color theme="1"/>
        <rFont val="Times New Roman"/>
        <family val="1"/>
        <charset val="204"/>
      </rPr>
      <t xml:space="preserve">            </t>
    </r>
    <r>
      <rPr>
        <b/>
        <sz val="8"/>
        <color theme="1"/>
        <rFont val="Arial"/>
        <family val="2"/>
        <charset val="204"/>
      </rPr>
      <t xml:space="preserve"> Дератизация </t>
    </r>
  </si>
  <si>
    <t>Кв.м</t>
  </si>
  <si>
    <t>шт.</t>
  </si>
  <si>
    <t>по смете</t>
  </si>
  <si>
    <t>Шт. 4 раза в год</t>
  </si>
  <si>
    <t>Шт. 2 раз в год</t>
  </si>
  <si>
    <t>1 раз в год</t>
  </si>
  <si>
    <t> Кв.м</t>
  </si>
  <si>
    <t>м3</t>
  </si>
  <si>
    <t>10. Расходы на оплату холодной воды, горячей воды, электрической энергии, тепловой энергии, потребляемой при содержания общего имущества в многоквартирном доме, отведения сточных вод в целях содержания общего имущества в многоквартирном доме</t>
  </si>
  <si>
    <t>Всего выполнено работ и оказано услуг</t>
  </si>
  <si>
    <t>Начислено  за содержание и ремонт собственникам и нанимателям жилых помещений</t>
  </si>
  <si>
    <t>Доходы от использования общедомового имущества</t>
  </si>
  <si>
    <t xml:space="preserve">за содержание жилья </t>
  </si>
  <si>
    <t>за период с  01.03.2020 г. по 31.12.2020г.</t>
  </si>
  <si>
    <t>Площадь дома 3215,4 кв. м, тариф 15,73 руб.с кв.м.</t>
  </si>
  <si>
    <t>Остаток на лицевом счёте дома на 01.03.2020г.</t>
  </si>
  <si>
    <t>Общий долг по дому за ЖКУ на 01.03.2020 г., в т.ч.:</t>
  </si>
  <si>
    <t>Общий долг по дому за ЖКУ на 01.01.2021г., в т.ч.:</t>
  </si>
  <si>
    <t>Остаток на лицевом счёте дома на 31.12.2020г.</t>
  </si>
  <si>
    <t>0,08                0,51</t>
  </si>
  <si>
    <t>257,23       1639,85</t>
  </si>
  <si>
    <t>Директор                                                                                                Г.М.Бочарова</t>
  </si>
  <si>
    <t>содержание и текущий ремонт инженерных коммуникаций</t>
  </si>
  <si>
    <t>№ п/п</t>
  </si>
  <si>
    <t>место проведения работ</t>
  </si>
  <si>
    <t>вид работ</t>
  </si>
  <si>
    <t xml:space="preserve"> ед. измер</t>
  </si>
  <si>
    <t>п.м.</t>
  </si>
  <si>
    <t>замена крана</t>
  </si>
  <si>
    <t>под.1-4</t>
  </si>
  <si>
    <t>содержание и текущий ремонт конструктивных элементов</t>
  </si>
  <si>
    <t>подвал</t>
  </si>
  <si>
    <t>очистка от мусора</t>
  </si>
  <si>
    <t>кв.м.</t>
  </si>
  <si>
    <t>цена за ед. работ, руб.</t>
  </si>
  <si>
    <t>итого, руб.</t>
  </si>
  <si>
    <t>замена лампочек</t>
  </si>
  <si>
    <t>под. 3</t>
  </si>
  <si>
    <t>прочистка канализации</t>
  </si>
  <si>
    <t>замена муфты</t>
  </si>
  <si>
    <t>промывка системы ц/о</t>
  </si>
  <si>
    <t>(1000 куб.м. здания)</t>
  </si>
  <si>
    <t>под.1-4,  Тех.подп.</t>
  </si>
  <si>
    <t>гидравлическое испытание системы ц/о</t>
  </si>
  <si>
    <t xml:space="preserve"> м</t>
  </si>
  <si>
    <t xml:space="preserve">регулировка системы ц/о </t>
  </si>
  <si>
    <t>под.3</t>
  </si>
  <si>
    <t xml:space="preserve"> шт.</t>
  </si>
  <si>
    <t>замена трайник</t>
  </si>
  <si>
    <t>кв.13,63</t>
  </si>
  <si>
    <t>замена трубы ц/о  д-20. д-25</t>
  </si>
  <si>
    <t>3. Дезинфекция</t>
  </si>
  <si>
    <t xml:space="preserve">ремонт ступеней </t>
  </si>
  <si>
    <t>п.4</t>
  </si>
  <si>
    <t>Ремонт двери</t>
  </si>
  <si>
    <t>ремонт кровли</t>
  </si>
  <si>
    <t>кв.18</t>
  </si>
  <si>
    <t>кв.20</t>
  </si>
  <si>
    <t>кронирование деревьев и вырубка кустарника</t>
  </si>
  <si>
    <t>придом. Терр.</t>
  </si>
  <si>
    <t>куб.м.</t>
  </si>
  <si>
    <t>замена канализационной трубы</t>
  </si>
  <si>
    <t>кв. 37,40</t>
  </si>
  <si>
    <t>замена фасонины</t>
  </si>
  <si>
    <t>шт</t>
  </si>
  <si>
    <t>10. Кронирование деревьев</t>
  </si>
  <si>
    <t>4. Содержание и текущий ремонт инженерных коммуникаций</t>
  </si>
  <si>
    <t>5. Содержание и текущий ремонт конструктивных элементов</t>
  </si>
  <si>
    <t>5.1 Ремонт подъезда № 4</t>
  </si>
  <si>
    <r>
      <t>6.</t>
    </r>
    <r>
      <rPr>
        <b/>
        <sz val="7"/>
        <color theme="1"/>
        <rFont val="Times New Roman"/>
        <family val="1"/>
        <charset val="204"/>
      </rPr>
      <t xml:space="preserve">            </t>
    </r>
    <r>
      <rPr>
        <b/>
        <sz val="8"/>
        <color theme="1"/>
        <rFont val="Arial"/>
        <family val="2"/>
        <charset val="204"/>
      </rPr>
      <t>Противопожарные работы:</t>
    </r>
  </si>
  <si>
    <t>6.1  Дымоходы</t>
  </si>
  <si>
    <t>6.2  Вентканалы</t>
  </si>
  <si>
    <t>6.3 Устранение завалов кв. 61,48</t>
  </si>
  <si>
    <t>7. Техническое обслуживание и ремонт внутридомового газового оборудования</t>
  </si>
  <si>
    <r>
      <t>8.</t>
    </r>
    <r>
      <rPr>
        <b/>
        <sz val="7"/>
        <color theme="1"/>
        <rFont val="Times New Roman"/>
        <family val="1"/>
        <charset val="204"/>
      </rPr>
      <t xml:space="preserve">            </t>
    </r>
    <r>
      <rPr>
        <b/>
        <sz val="8"/>
        <color theme="1"/>
        <rFont val="Arial"/>
        <family val="2"/>
        <charset val="204"/>
      </rPr>
      <t>Работы аварийного характера</t>
    </r>
  </si>
  <si>
    <r>
      <t>9.</t>
    </r>
    <r>
      <rPr>
        <b/>
        <sz val="7"/>
        <color theme="1"/>
        <rFont val="Times New Roman"/>
        <family val="1"/>
        <charset val="204"/>
      </rPr>
      <t xml:space="preserve">            </t>
    </r>
    <r>
      <rPr>
        <b/>
        <sz val="8"/>
        <color theme="1"/>
        <rFont val="Arial"/>
        <family val="2"/>
        <charset val="204"/>
      </rPr>
      <t>Уборка мест общего пользования</t>
    </r>
  </si>
  <si>
    <t>9.1 Дополнительная уборка после ремонта подъезда</t>
  </si>
  <si>
    <t>11. Услуги по управлению МКД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</si>
</sst>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7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 applyAlignment="1">
      <alignment horizontal="center" vertical="top" wrapText="1"/>
    </xf>
    <xf numFmtId="0" fontId="3" fillId="0" borderId="12" xfId="0" applyFont="1" applyBorder="1" applyAlignment="1">
      <alignment wrapText="1"/>
    </xf>
    <xf numFmtId="0" fontId="4" fillId="0" borderId="13" xfId="0" applyFont="1" applyBorder="1" applyAlignment="1">
      <alignment horizontal="center" wrapText="1"/>
    </xf>
    <xf numFmtId="0" fontId="3" fillId="0" borderId="13" xfId="0" applyFont="1" applyBorder="1" applyAlignment="1">
      <alignment horizontal="center" wrapText="1"/>
    </xf>
    <xf numFmtId="2" fontId="3" fillId="0" borderId="13" xfId="0" applyNumberFormat="1" applyFont="1" applyBorder="1" applyAlignment="1">
      <alignment horizontal="center" wrapText="1"/>
    </xf>
    <xf numFmtId="2" fontId="3" fillId="0" borderId="13" xfId="0" applyNumberFormat="1" applyFont="1" applyBorder="1" applyAlignment="1">
      <alignment horizontal="right"/>
    </xf>
    <xf numFmtId="0" fontId="3" fillId="0" borderId="13" xfId="0" applyFont="1" applyBorder="1" applyAlignment="1">
      <alignment horizontal="center" vertical="center" wrapText="1"/>
    </xf>
    <xf numFmtId="2" fontId="3" fillId="0" borderId="13" xfId="0" applyNumberFormat="1" applyFont="1" applyBorder="1"/>
    <xf numFmtId="2" fontId="4" fillId="0" borderId="13" xfId="0" applyNumberFormat="1" applyFont="1" applyBorder="1" applyAlignment="1">
      <alignment horizontal="center" wrapText="1"/>
    </xf>
    <xf numFmtId="0" fontId="4" fillId="0" borderId="13" xfId="0" applyFont="1" applyBorder="1"/>
    <xf numFmtId="2" fontId="4" fillId="0" borderId="13" xfId="0" applyNumberFormat="1" applyFont="1" applyBorder="1"/>
    <xf numFmtId="2" fontId="4" fillId="0" borderId="13" xfId="0" applyNumberFormat="1" applyFont="1" applyBorder="1" applyAlignment="1">
      <alignment horizontal="right"/>
    </xf>
    <xf numFmtId="0" fontId="4" fillId="0" borderId="8" xfId="0" applyFont="1" applyBorder="1" applyAlignment="1">
      <alignment horizontal="center" wrapText="1"/>
    </xf>
    <xf numFmtId="2" fontId="4" fillId="0" borderId="8" xfId="0" applyNumberFormat="1" applyFont="1" applyBorder="1" applyAlignment="1">
      <alignment horizontal="center" wrapText="1"/>
    </xf>
    <xf numFmtId="2" fontId="4" fillId="0" borderId="14" xfId="0" applyNumberFormat="1" applyFont="1" applyBorder="1" applyAlignment="1">
      <alignment horizontal="center" wrapText="1"/>
    </xf>
    <xf numFmtId="2" fontId="4" fillId="0" borderId="15" xfId="0" applyNumberFormat="1" applyFont="1" applyBorder="1" applyAlignment="1">
      <alignment horizontal="right" wrapText="1"/>
    </xf>
    <xf numFmtId="0" fontId="4" fillId="0" borderId="13" xfId="0" applyFont="1" applyBorder="1" applyAlignment="1">
      <alignment horizontal="center" vertical="top" wrapText="1"/>
    </xf>
    <xf numFmtId="4" fontId="4" fillId="0" borderId="13" xfId="0" applyNumberFormat="1" applyFont="1" applyBorder="1" applyAlignment="1">
      <alignment horizontal="center" wrapText="1"/>
    </xf>
    <xf numFmtId="0" fontId="0" fillId="0" borderId="13" xfId="0" applyBorder="1"/>
    <xf numFmtId="0" fontId="4" fillId="0" borderId="14" xfId="0" applyFont="1" applyBorder="1" applyAlignment="1">
      <alignment horizontal="center" wrapText="1"/>
    </xf>
    <xf numFmtId="0" fontId="4" fillId="0" borderId="14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 wrapText="1"/>
    </xf>
    <xf numFmtId="0" fontId="4" fillId="0" borderId="13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0" fillId="0" borderId="16" xfId="0" applyBorder="1" applyAlignment="1">
      <alignment horizontal="center" wrapText="1"/>
    </xf>
    <xf numFmtId="0" fontId="0" fillId="0" borderId="16" xfId="0" applyBorder="1"/>
    <xf numFmtId="0" fontId="0" fillId="0" borderId="16" xfId="0" applyBorder="1" applyAlignment="1">
      <alignment wrapText="1"/>
    </xf>
    <xf numFmtId="2" fontId="0" fillId="0" borderId="16" xfId="0" applyNumberFormat="1" applyBorder="1"/>
    <xf numFmtId="2" fontId="4" fillId="0" borderId="13" xfId="0" applyNumberFormat="1" applyFont="1" applyBorder="1" applyAlignment="1">
      <alignment wrapText="1"/>
    </xf>
    <xf numFmtId="2" fontId="4" fillId="0" borderId="0" xfId="0" applyNumberFormat="1" applyFont="1" applyBorder="1"/>
    <xf numFmtId="0" fontId="1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4" fillId="0" borderId="7" xfId="0" applyFont="1" applyBorder="1" applyAlignment="1">
      <alignment horizontal="center" wrapText="1"/>
    </xf>
    <xf numFmtId="0" fontId="4" fillId="0" borderId="8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4" fillId="0" borderId="9" xfId="0" applyFont="1" applyBorder="1" applyAlignment="1">
      <alignment horizontal="center" wrapText="1"/>
    </xf>
    <xf numFmtId="0" fontId="3" fillId="0" borderId="10" xfId="0" applyFont="1" applyBorder="1" applyAlignment="1">
      <alignment horizontal="left" wrapText="1"/>
    </xf>
    <xf numFmtId="0" fontId="3" fillId="0" borderId="11" xfId="0" applyFont="1" applyBorder="1" applyAlignment="1">
      <alignment horizontal="left" wrapText="1"/>
    </xf>
    <xf numFmtId="0" fontId="3" fillId="0" borderId="13" xfId="0" applyFont="1" applyBorder="1" applyAlignment="1">
      <alignment horizontal="left" wrapText="1"/>
    </xf>
    <xf numFmtId="0" fontId="4" fillId="0" borderId="13" xfId="0" applyFont="1" applyBorder="1" applyAlignment="1">
      <alignment horizontal="center" wrapText="1"/>
    </xf>
    <xf numFmtId="0" fontId="3" fillId="0" borderId="13" xfId="0" applyFont="1" applyBorder="1" applyAlignment="1">
      <alignment horizontal="center" wrapText="1"/>
    </xf>
    <xf numFmtId="2" fontId="3" fillId="0" borderId="13" xfId="0" applyNumberFormat="1" applyFont="1" applyBorder="1" applyAlignment="1">
      <alignment horizontal="center" wrapText="1"/>
    </xf>
    <xf numFmtId="2" fontId="3" fillId="0" borderId="13" xfId="0" applyNumberFormat="1" applyFont="1" applyBorder="1" applyAlignment="1">
      <alignment horizontal="right"/>
    </xf>
    <xf numFmtId="0" fontId="3" fillId="0" borderId="12" xfId="0" applyFont="1" applyBorder="1" applyAlignment="1">
      <alignment horizontal="left" wrapText="1"/>
    </xf>
    <xf numFmtId="0" fontId="4" fillId="0" borderId="10" xfId="0" applyFont="1" applyBorder="1" applyAlignment="1">
      <alignment horizontal="center" wrapText="1"/>
    </xf>
    <xf numFmtId="0" fontId="4" fillId="0" borderId="12" xfId="0" applyFont="1" applyBorder="1" applyAlignment="1">
      <alignment horizontal="center" wrapText="1"/>
    </xf>
    <xf numFmtId="0" fontId="3" fillId="0" borderId="13" xfId="0" applyFont="1" applyBorder="1" applyAlignment="1">
      <alignment wrapText="1"/>
    </xf>
    <xf numFmtId="0" fontId="4" fillId="0" borderId="11" xfId="0" applyFont="1" applyBorder="1" applyAlignment="1">
      <alignment wrapText="1"/>
    </xf>
    <xf numFmtId="0" fontId="4" fillId="0" borderId="16" xfId="0" applyFont="1" applyBorder="1" applyAlignment="1">
      <alignment horizontal="left" wrapText="1"/>
    </xf>
    <xf numFmtId="0" fontId="4" fillId="0" borderId="10" xfId="0" applyFont="1" applyBorder="1" applyAlignment="1">
      <alignment horizontal="left" wrapText="1"/>
    </xf>
    <xf numFmtId="0" fontId="4" fillId="0" borderId="12" xfId="0" applyFont="1" applyBorder="1" applyAlignment="1">
      <alignment horizontal="left" wrapText="1"/>
    </xf>
    <xf numFmtId="0" fontId="3" fillId="0" borderId="10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4" fillId="0" borderId="12" xfId="0" applyFont="1" applyBorder="1" applyAlignment="1">
      <alignment wrapText="1"/>
    </xf>
    <xf numFmtId="0" fontId="4" fillId="0" borderId="13" xfId="0" applyFont="1" applyBorder="1" applyAlignment="1">
      <alignment wrapText="1"/>
    </xf>
    <xf numFmtId="0" fontId="4" fillId="0" borderId="13" xfId="0" applyFont="1" applyBorder="1" applyAlignment="1">
      <alignment horizontal="left" wrapText="1"/>
    </xf>
    <xf numFmtId="0" fontId="4" fillId="0" borderId="14" xfId="0" applyFont="1" applyBorder="1" applyAlignment="1">
      <alignment wrapText="1"/>
    </xf>
    <xf numFmtId="0" fontId="0" fillId="0" borderId="0" xfId="0" applyAlignment="1">
      <alignment horizontal="center"/>
    </xf>
    <xf numFmtId="0" fontId="0" fillId="0" borderId="17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9"/>
  <sheetViews>
    <sheetView topLeftCell="A28" workbookViewId="0">
      <selection activeCell="I31" sqref="I31"/>
    </sheetView>
  </sheetViews>
  <sheetFormatPr defaultRowHeight="15"/>
  <cols>
    <col min="1" max="1" width="20.85546875" customWidth="1"/>
    <col min="2" max="2" width="20.140625" customWidth="1"/>
    <col min="3" max="3" width="12.28515625" customWidth="1"/>
    <col min="4" max="4" width="11.140625" customWidth="1"/>
    <col min="5" max="5" width="10.85546875" customWidth="1"/>
    <col min="6" max="6" width="12" customWidth="1"/>
    <col min="7" max="7" width="11.5703125" customWidth="1"/>
  </cols>
  <sheetData>
    <row r="1" spans="1:7" ht="31.5" customHeight="1">
      <c r="A1" s="32" t="s">
        <v>0</v>
      </c>
      <c r="B1" s="32"/>
      <c r="C1" s="32"/>
      <c r="D1" s="32"/>
      <c r="E1" s="32"/>
      <c r="F1" s="32"/>
      <c r="G1" s="32"/>
    </row>
    <row r="2" spans="1:7">
      <c r="A2" s="32" t="s">
        <v>1</v>
      </c>
      <c r="B2" s="32"/>
      <c r="C2" s="32"/>
      <c r="D2" s="32"/>
      <c r="E2" s="32"/>
      <c r="F2" s="32"/>
      <c r="G2" s="32"/>
    </row>
    <row r="3" spans="1:7">
      <c r="A3" s="1"/>
      <c r="B3" s="32" t="s">
        <v>28</v>
      </c>
      <c r="C3" s="32"/>
      <c r="D3" s="32"/>
      <c r="E3" s="32"/>
      <c r="F3" s="32"/>
    </row>
    <row r="4" spans="1:7">
      <c r="A4" s="33" t="s">
        <v>29</v>
      </c>
      <c r="B4" s="33"/>
      <c r="C4" s="33"/>
      <c r="D4" s="33"/>
      <c r="E4" s="33"/>
      <c r="F4" s="33"/>
    </row>
    <row r="5" spans="1:7" ht="17.25" customHeight="1" thickBot="1">
      <c r="A5" s="55" t="s">
        <v>30</v>
      </c>
      <c r="B5" s="55"/>
      <c r="C5" s="24"/>
      <c r="D5" s="24"/>
      <c r="E5" s="24"/>
      <c r="F5" s="24"/>
      <c r="G5" s="25">
        <v>0</v>
      </c>
    </row>
    <row r="6" spans="1:7" ht="19.5" customHeight="1" thickBot="1">
      <c r="A6" s="55" t="s">
        <v>31</v>
      </c>
      <c r="B6" s="55"/>
      <c r="C6" s="24"/>
      <c r="D6" s="24"/>
      <c r="E6" s="24"/>
      <c r="F6" s="24"/>
      <c r="G6" s="22">
        <v>150987.54999999999</v>
      </c>
    </row>
    <row r="7" spans="1:7" ht="5.25" customHeight="1">
      <c r="A7" s="34" t="s">
        <v>2</v>
      </c>
      <c r="B7" s="35"/>
      <c r="C7" s="40" t="s">
        <v>3</v>
      </c>
      <c r="D7" s="40" t="s">
        <v>4</v>
      </c>
      <c r="E7" s="40" t="s">
        <v>5</v>
      </c>
      <c r="F7" s="40" t="s">
        <v>6</v>
      </c>
      <c r="G7" s="40" t="s">
        <v>7</v>
      </c>
    </row>
    <row r="8" spans="1:7">
      <c r="A8" s="36"/>
      <c r="B8" s="37"/>
      <c r="C8" s="41"/>
      <c r="D8" s="41"/>
      <c r="E8" s="41"/>
      <c r="F8" s="41"/>
      <c r="G8" s="41"/>
    </row>
    <row r="9" spans="1:7" ht="15.75" thickBot="1">
      <c r="A9" s="38"/>
      <c r="B9" s="39"/>
      <c r="C9" s="42"/>
      <c r="D9" s="42"/>
      <c r="E9" s="42"/>
      <c r="F9" s="42"/>
      <c r="G9" s="42"/>
    </row>
    <row r="10" spans="1:7" ht="15.75" thickBot="1">
      <c r="A10" s="43" t="s">
        <v>8</v>
      </c>
      <c r="B10" s="44"/>
      <c r="C10" s="44"/>
      <c r="D10" s="44"/>
      <c r="E10" s="44"/>
      <c r="F10" s="44"/>
      <c r="G10" s="2"/>
    </row>
    <row r="11" spans="1:7" ht="2.25" customHeight="1" thickBot="1">
      <c r="A11" s="45" t="s">
        <v>9</v>
      </c>
      <c r="B11" s="45"/>
      <c r="C11" s="46" t="s">
        <v>10</v>
      </c>
      <c r="D11" s="47">
        <v>3215.4</v>
      </c>
      <c r="E11" s="47">
        <v>1.7</v>
      </c>
      <c r="F11" s="48">
        <v>4823.1000000000004</v>
      </c>
      <c r="G11" s="49">
        <f>F11*10</f>
        <v>48231</v>
      </c>
    </row>
    <row r="12" spans="1:7" ht="15.75" thickBot="1">
      <c r="A12" s="45"/>
      <c r="B12" s="45"/>
      <c r="C12" s="46"/>
      <c r="D12" s="47"/>
      <c r="E12" s="47"/>
      <c r="F12" s="48"/>
      <c r="G12" s="49"/>
    </row>
    <row r="13" spans="1:7" ht="15.75" thickBot="1">
      <c r="A13" s="43" t="s">
        <v>11</v>
      </c>
      <c r="B13" s="50"/>
      <c r="C13" s="3" t="s">
        <v>10</v>
      </c>
      <c r="D13" s="4">
        <v>3215.4</v>
      </c>
      <c r="E13" s="4">
        <v>2.2999999999999998</v>
      </c>
      <c r="F13" s="5">
        <f>D13*E13</f>
        <v>7395.42</v>
      </c>
      <c r="G13" s="6">
        <v>7395.42</v>
      </c>
    </row>
    <row r="14" spans="1:7" ht="15.75" thickBot="1">
      <c r="A14" s="45" t="s">
        <v>12</v>
      </c>
      <c r="B14" s="45"/>
      <c r="C14" s="3" t="s">
        <v>13</v>
      </c>
      <c r="D14" s="7">
        <v>4</v>
      </c>
      <c r="E14" s="4">
        <v>326.16000000000003</v>
      </c>
      <c r="F14" s="4">
        <v>1304.6400000000001</v>
      </c>
      <c r="G14" s="8">
        <v>1304.6400000000001</v>
      </c>
    </row>
    <row r="15" spans="1:7" ht="15.75" thickBot="1">
      <c r="A15" s="45" t="s">
        <v>14</v>
      </c>
      <c r="B15" s="45"/>
      <c r="C15" s="3" t="s">
        <v>15</v>
      </c>
      <c r="D15" s="4">
        <v>3215.4</v>
      </c>
      <c r="E15" s="4">
        <v>0.15</v>
      </c>
      <c r="F15" s="5">
        <f>D15*E15</f>
        <v>482.31</v>
      </c>
      <c r="G15" s="8">
        <f>F15*10</f>
        <v>4823.1000000000004</v>
      </c>
    </row>
    <row r="16" spans="1:7" ht="17.25" customHeight="1" thickBot="1">
      <c r="A16" s="56" t="s">
        <v>66</v>
      </c>
      <c r="B16" s="57"/>
      <c r="C16" s="3" t="s">
        <v>10</v>
      </c>
      <c r="D16" s="3">
        <v>11808</v>
      </c>
      <c r="E16" s="3">
        <v>2</v>
      </c>
      <c r="F16" s="9">
        <v>236616</v>
      </c>
      <c r="G16" s="31">
        <v>23616</v>
      </c>
    </row>
    <row r="17" spans="1:7" ht="24" customHeight="1" thickBot="1">
      <c r="A17" s="45" t="s">
        <v>81</v>
      </c>
      <c r="B17" s="45"/>
      <c r="C17" s="3"/>
      <c r="D17" s="3"/>
      <c r="E17" s="3"/>
      <c r="F17" s="9"/>
      <c r="G17" s="10">
        <v>147740.12</v>
      </c>
    </row>
    <row r="18" spans="1:7" ht="26.25" customHeight="1" thickBot="1">
      <c r="A18" s="45" t="s">
        <v>82</v>
      </c>
      <c r="B18" s="45"/>
      <c r="C18" s="3"/>
      <c r="D18" s="3"/>
      <c r="E18" s="3"/>
      <c r="F18" s="9"/>
      <c r="G18" s="11">
        <v>41851.800000000003</v>
      </c>
    </row>
    <row r="19" spans="1:7" ht="17.25" customHeight="1" thickBot="1">
      <c r="A19" s="43" t="s">
        <v>83</v>
      </c>
      <c r="B19" s="50"/>
      <c r="C19" s="3" t="s">
        <v>16</v>
      </c>
      <c r="D19" s="3">
        <v>1</v>
      </c>
      <c r="E19" s="51" t="s">
        <v>17</v>
      </c>
      <c r="F19" s="52"/>
      <c r="G19" s="11">
        <v>104414.26</v>
      </c>
    </row>
    <row r="20" spans="1:7" ht="15.75" thickBot="1">
      <c r="A20" s="45" t="s">
        <v>84</v>
      </c>
      <c r="B20" s="45"/>
      <c r="C20" s="45"/>
      <c r="D20" s="45"/>
      <c r="E20" s="45"/>
      <c r="F20" s="45"/>
      <c r="G20" s="11"/>
    </row>
    <row r="21" spans="1:7" ht="24" thickBot="1">
      <c r="A21" s="53" t="s">
        <v>85</v>
      </c>
      <c r="B21" s="53"/>
      <c r="C21" s="3" t="s">
        <v>18</v>
      </c>
      <c r="D21" s="3">
        <v>80</v>
      </c>
      <c r="E21" s="3">
        <v>27.58</v>
      </c>
      <c r="F21" s="3">
        <f>D21*E21</f>
        <v>2206.3999999999996</v>
      </c>
      <c r="G21" s="11">
        <f>F21*4</f>
        <v>8825.5999999999985</v>
      </c>
    </row>
    <row r="22" spans="1:7" ht="15.75" thickBot="1">
      <c r="A22" s="53" t="s">
        <v>86</v>
      </c>
      <c r="B22" s="53"/>
      <c r="C22" s="3" t="s">
        <v>19</v>
      </c>
      <c r="D22" s="3">
        <v>80</v>
      </c>
      <c r="E22" s="3">
        <v>13.78</v>
      </c>
      <c r="F22" s="3">
        <f>D22*E22</f>
        <v>1102.3999999999999</v>
      </c>
      <c r="G22" s="11">
        <f>F22*2</f>
        <v>2204.7999999999997</v>
      </c>
    </row>
    <row r="23" spans="1:7" ht="16.5" customHeight="1" thickBot="1">
      <c r="A23" s="45" t="s">
        <v>87</v>
      </c>
      <c r="B23" s="45"/>
      <c r="C23" s="3" t="s">
        <v>16</v>
      </c>
      <c r="D23" s="3">
        <v>3</v>
      </c>
      <c r="E23" s="3">
        <v>1014.01</v>
      </c>
      <c r="F23" s="3">
        <f>D23*E23</f>
        <v>3042.0299999999997</v>
      </c>
      <c r="G23" s="11">
        <v>3042.03</v>
      </c>
    </row>
    <row r="24" spans="1:7" ht="25.5" customHeight="1" thickBot="1">
      <c r="A24" s="45" t="s">
        <v>88</v>
      </c>
      <c r="B24" s="45"/>
      <c r="C24" s="3" t="s">
        <v>20</v>
      </c>
      <c r="D24" s="3"/>
      <c r="E24" s="3"/>
      <c r="F24" s="9"/>
      <c r="G24" s="30">
        <v>35796.81</v>
      </c>
    </row>
    <row r="25" spans="1:7" ht="15.75" thickBot="1">
      <c r="A25" s="53" t="s">
        <v>89</v>
      </c>
      <c r="B25" s="53"/>
      <c r="C25" s="3" t="s">
        <v>21</v>
      </c>
      <c r="D25" s="3">
        <v>3215.4</v>
      </c>
      <c r="E25" s="3">
        <v>0.75</v>
      </c>
      <c r="F25" s="9">
        <f>D25*E25</f>
        <v>2411.5500000000002</v>
      </c>
      <c r="G25" s="11">
        <f>F25*10</f>
        <v>24115.5</v>
      </c>
    </row>
    <row r="26" spans="1:7" ht="18" customHeight="1" thickBot="1">
      <c r="A26" s="53" t="s">
        <v>90</v>
      </c>
      <c r="B26" s="53"/>
      <c r="C26" s="4" t="s">
        <v>15</v>
      </c>
      <c r="D26" s="4">
        <v>3215.4</v>
      </c>
      <c r="E26" s="4">
        <v>1.1000000000000001</v>
      </c>
      <c r="F26" s="5">
        <f>D26*E26</f>
        <v>3536.9400000000005</v>
      </c>
      <c r="G26" s="8">
        <f>F26*10</f>
        <v>35369.400000000009</v>
      </c>
    </row>
    <row r="27" spans="1:7" ht="27.75" customHeight="1" thickBot="1">
      <c r="A27" s="43" t="s">
        <v>91</v>
      </c>
      <c r="B27" s="50"/>
      <c r="C27" s="4" t="s">
        <v>16</v>
      </c>
      <c r="D27" s="4">
        <v>1</v>
      </c>
      <c r="E27" s="4">
        <v>2000</v>
      </c>
      <c r="F27" s="5">
        <f>D27*E27</f>
        <v>2000</v>
      </c>
      <c r="G27" s="8">
        <v>2000</v>
      </c>
    </row>
    <row r="28" spans="1:7" ht="16.5" customHeight="1" thickBot="1">
      <c r="A28" s="43" t="s">
        <v>80</v>
      </c>
      <c r="B28" s="50"/>
      <c r="C28" s="4" t="s">
        <v>79</v>
      </c>
      <c r="D28" s="4">
        <v>7</v>
      </c>
      <c r="E28" s="4">
        <v>60200</v>
      </c>
      <c r="F28" s="5">
        <v>60200</v>
      </c>
      <c r="G28" s="8">
        <v>60200</v>
      </c>
    </row>
    <row r="29" spans="1:7" ht="17.25" customHeight="1" thickBot="1">
      <c r="A29" s="61" t="s">
        <v>92</v>
      </c>
      <c r="B29" s="61"/>
      <c r="C29" s="3" t="s">
        <v>22</v>
      </c>
      <c r="D29" s="3">
        <v>3215.4</v>
      </c>
      <c r="E29" s="9">
        <v>4</v>
      </c>
      <c r="F29" s="9">
        <f>D29*E29</f>
        <v>12861.6</v>
      </c>
      <c r="G29" s="12">
        <f>F29*10</f>
        <v>128616</v>
      </c>
    </row>
    <row r="30" spans="1:7" ht="72" customHeight="1" thickBot="1">
      <c r="A30" s="56" t="s">
        <v>23</v>
      </c>
      <c r="B30" s="57"/>
      <c r="C30" s="13"/>
      <c r="D30" s="3">
        <v>3215.4</v>
      </c>
      <c r="E30" s="14" t="s">
        <v>34</v>
      </c>
      <c r="F30" s="15" t="s">
        <v>35</v>
      </c>
      <c r="G30" s="16">
        <v>64864.98</v>
      </c>
    </row>
    <row r="31" spans="1:7" ht="17.25" customHeight="1" thickBot="1">
      <c r="A31" s="58" t="s">
        <v>24</v>
      </c>
      <c r="B31" s="59"/>
      <c r="C31" s="3"/>
      <c r="D31" s="17"/>
      <c r="E31" s="3"/>
      <c r="F31" s="3"/>
      <c r="G31" s="11">
        <f>SUM(G11:G30)</f>
        <v>744411.46</v>
      </c>
    </row>
    <row r="32" spans="1:7" ht="27.75" customHeight="1" thickBot="1">
      <c r="A32" s="60" t="s">
        <v>25</v>
      </c>
      <c r="B32" s="61"/>
      <c r="C32" s="3" t="s">
        <v>10</v>
      </c>
      <c r="D32" s="3">
        <v>3215.4</v>
      </c>
      <c r="E32" s="3">
        <v>15.73</v>
      </c>
      <c r="F32" s="18">
        <f>D32*E32</f>
        <v>50578.242000000006</v>
      </c>
      <c r="G32" s="11">
        <f>F32*10</f>
        <v>505782.42000000004</v>
      </c>
    </row>
    <row r="33" spans="1:7" ht="15.75" thickBot="1">
      <c r="A33" s="60" t="s">
        <v>26</v>
      </c>
      <c r="B33" s="61"/>
      <c r="C33" s="3"/>
      <c r="D33" s="17"/>
      <c r="E33" s="3"/>
      <c r="F33" s="3">
        <v>0</v>
      </c>
      <c r="G33" s="19"/>
    </row>
    <row r="34" spans="1:7" ht="15.75" thickBot="1">
      <c r="A34" s="62" t="s">
        <v>33</v>
      </c>
      <c r="B34" s="62"/>
      <c r="C34" s="3"/>
      <c r="D34" s="17"/>
      <c r="E34" s="3"/>
      <c r="F34" s="9">
        <f>G32-G31</f>
        <v>-238629.03999999992</v>
      </c>
    </row>
    <row r="35" spans="1:7" ht="15.75" thickBot="1">
      <c r="A35" s="63" t="s">
        <v>32</v>
      </c>
      <c r="B35" s="63"/>
      <c r="C35" s="20"/>
      <c r="D35" s="21"/>
      <c r="E35" s="13"/>
      <c r="F35" s="22">
        <v>265052.15999999997</v>
      </c>
    </row>
    <row r="36" spans="1:7" ht="15.75" thickBot="1">
      <c r="A36" s="54" t="s">
        <v>27</v>
      </c>
      <c r="B36" s="54"/>
      <c r="C36" s="20"/>
      <c r="D36" s="21"/>
      <c r="E36" s="20"/>
      <c r="F36" s="23">
        <v>265052.15999999997</v>
      </c>
    </row>
    <row r="39" spans="1:7">
      <c r="A39" t="s">
        <v>36</v>
      </c>
    </row>
  </sheetData>
  <mergeCells count="44">
    <mergeCell ref="A36:B36"/>
    <mergeCell ref="A5:B5"/>
    <mergeCell ref="A6:B6"/>
    <mergeCell ref="A16:B16"/>
    <mergeCell ref="A28:B28"/>
    <mergeCell ref="A30:B30"/>
    <mergeCell ref="A31:B31"/>
    <mergeCell ref="A32:B32"/>
    <mergeCell ref="A33:B33"/>
    <mergeCell ref="A34:B34"/>
    <mergeCell ref="A35:B35"/>
    <mergeCell ref="A24:B24"/>
    <mergeCell ref="A25:B25"/>
    <mergeCell ref="A26:B26"/>
    <mergeCell ref="A27:B27"/>
    <mergeCell ref="A29:B29"/>
    <mergeCell ref="G11:G12"/>
    <mergeCell ref="A23:B23"/>
    <mergeCell ref="A13:B13"/>
    <mergeCell ref="A14:B14"/>
    <mergeCell ref="A15:B15"/>
    <mergeCell ref="A17:B17"/>
    <mergeCell ref="A18:B18"/>
    <mergeCell ref="A19:B19"/>
    <mergeCell ref="E19:F19"/>
    <mergeCell ref="A20:F20"/>
    <mergeCell ref="A21:B21"/>
    <mergeCell ref="A22:B22"/>
    <mergeCell ref="A10:F10"/>
    <mergeCell ref="A11:B12"/>
    <mergeCell ref="C11:C12"/>
    <mergeCell ref="D11:D12"/>
    <mergeCell ref="E11:E12"/>
    <mergeCell ref="F11:F12"/>
    <mergeCell ref="A1:G1"/>
    <mergeCell ref="A2:G2"/>
    <mergeCell ref="B3:F3"/>
    <mergeCell ref="A4:F4"/>
    <mergeCell ref="A7:B9"/>
    <mergeCell ref="C7:C9"/>
    <mergeCell ref="D7:D9"/>
    <mergeCell ref="E7:E9"/>
    <mergeCell ref="F7:F9"/>
    <mergeCell ref="G7:G9"/>
  </mergeCells>
  <pageMargins left="0.21" right="0.1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22"/>
  <sheetViews>
    <sheetView tabSelected="1" topLeftCell="A10" workbookViewId="0">
      <selection activeCell="J9" sqref="J9"/>
    </sheetView>
  </sheetViews>
  <sheetFormatPr defaultRowHeight="15"/>
  <cols>
    <col min="1" max="1" width="5" customWidth="1"/>
    <col min="2" max="2" width="10.7109375" customWidth="1"/>
    <col min="3" max="3" width="26.85546875" customWidth="1"/>
    <col min="6" max="6" width="10.140625" customWidth="1"/>
    <col min="7" max="7" width="10.85546875" customWidth="1"/>
  </cols>
  <sheetData>
    <row r="1" spans="1:7">
      <c r="A1" s="64" t="s">
        <v>37</v>
      </c>
      <c r="B1" s="64"/>
      <c r="C1" s="64"/>
      <c r="D1" s="64"/>
      <c r="E1" s="64"/>
      <c r="F1" s="64"/>
      <c r="G1" s="64"/>
    </row>
    <row r="2" spans="1:7" ht="45">
      <c r="A2" s="26" t="s">
        <v>38</v>
      </c>
      <c r="B2" s="26" t="s">
        <v>39</v>
      </c>
      <c r="C2" s="27" t="s">
        <v>40</v>
      </c>
      <c r="D2" s="26" t="s">
        <v>41</v>
      </c>
      <c r="E2" s="26" t="s">
        <v>4</v>
      </c>
      <c r="F2" s="26" t="s">
        <v>49</v>
      </c>
      <c r="G2" s="26" t="s">
        <v>50</v>
      </c>
    </row>
    <row r="3" spans="1:7" ht="13.5" customHeight="1">
      <c r="A3" s="27">
        <v>1</v>
      </c>
      <c r="B3" s="28" t="s">
        <v>64</v>
      </c>
      <c r="C3" s="28" t="s">
        <v>65</v>
      </c>
      <c r="D3" s="27" t="s">
        <v>42</v>
      </c>
      <c r="E3" s="27">
        <v>13</v>
      </c>
      <c r="F3" s="27">
        <v>901.39</v>
      </c>
      <c r="G3" s="27">
        <f>E3*F3</f>
        <v>11718.07</v>
      </c>
    </row>
    <row r="4" spans="1:7">
      <c r="A4" s="27">
        <v>2</v>
      </c>
      <c r="B4" s="28" t="s">
        <v>64</v>
      </c>
      <c r="C4" s="27" t="s">
        <v>54</v>
      </c>
      <c r="D4" s="27" t="s">
        <v>16</v>
      </c>
      <c r="E4" s="27">
        <v>10</v>
      </c>
      <c r="F4" s="27">
        <v>287.39999999999998</v>
      </c>
      <c r="G4" s="27">
        <f>E4*F4</f>
        <v>2874</v>
      </c>
    </row>
    <row r="5" spans="1:7">
      <c r="A5" s="27">
        <v>3</v>
      </c>
      <c r="B5" s="27" t="s">
        <v>44</v>
      </c>
      <c r="C5" s="27" t="s">
        <v>51</v>
      </c>
      <c r="D5" s="27" t="s">
        <v>16</v>
      </c>
      <c r="E5" s="27">
        <v>26</v>
      </c>
      <c r="F5" s="27">
        <v>148.83000000000001</v>
      </c>
      <c r="G5" s="27">
        <f>E5*F5</f>
        <v>3869.5800000000004</v>
      </c>
    </row>
    <row r="6" spans="1:7">
      <c r="A6" s="27">
        <v>4</v>
      </c>
      <c r="B6" s="27" t="s">
        <v>52</v>
      </c>
      <c r="C6" s="28" t="s">
        <v>53</v>
      </c>
      <c r="D6" s="27" t="s">
        <v>42</v>
      </c>
      <c r="E6" s="27">
        <v>25</v>
      </c>
      <c r="F6" s="27">
        <v>444.14</v>
      </c>
      <c r="G6" s="27">
        <f>E6*F6</f>
        <v>11103.5</v>
      </c>
    </row>
    <row r="7" spans="1:7">
      <c r="A7" s="27">
        <v>5</v>
      </c>
      <c r="B7" s="27" t="s">
        <v>64</v>
      </c>
      <c r="C7" s="28" t="s">
        <v>63</v>
      </c>
      <c r="D7" s="27" t="s">
        <v>16</v>
      </c>
      <c r="E7" s="27">
        <v>5</v>
      </c>
      <c r="F7" s="27">
        <v>372.57</v>
      </c>
      <c r="G7" s="27">
        <f>E7*F7</f>
        <v>1862.85</v>
      </c>
    </row>
    <row r="8" spans="1:7">
      <c r="A8" s="27">
        <v>6</v>
      </c>
      <c r="B8" s="28" t="s">
        <v>72</v>
      </c>
      <c r="C8" s="27" t="s">
        <v>43</v>
      </c>
      <c r="D8" s="28" t="s">
        <v>16</v>
      </c>
      <c r="E8" s="28">
        <v>1</v>
      </c>
      <c r="F8" s="27">
        <v>524.24</v>
      </c>
      <c r="G8" s="27">
        <v>524.24</v>
      </c>
    </row>
    <row r="9" spans="1:7" ht="30">
      <c r="A9" s="27">
        <v>7</v>
      </c>
      <c r="B9" s="28" t="s">
        <v>77</v>
      </c>
      <c r="C9" s="28" t="s">
        <v>76</v>
      </c>
      <c r="D9" s="28" t="s">
        <v>42</v>
      </c>
      <c r="E9" s="28">
        <v>2</v>
      </c>
      <c r="F9" s="27">
        <v>863.44</v>
      </c>
      <c r="G9" s="27">
        <f>E9*F9</f>
        <v>1726.88</v>
      </c>
    </row>
    <row r="10" spans="1:7">
      <c r="A10" s="27">
        <v>8</v>
      </c>
      <c r="B10" s="28" t="s">
        <v>77</v>
      </c>
      <c r="C10" s="28" t="s">
        <v>78</v>
      </c>
      <c r="D10" s="28" t="s">
        <v>16</v>
      </c>
      <c r="E10" s="28">
        <v>5</v>
      </c>
      <c r="F10" s="27">
        <v>663.47</v>
      </c>
      <c r="G10" s="27">
        <f>E10*F10</f>
        <v>3317.3500000000004</v>
      </c>
    </row>
    <row r="11" spans="1:7" ht="45">
      <c r="A11" s="27">
        <v>9</v>
      </c>
      <c r="B11" s="27" t="s">
        <v>44</v>
      </c>
      <c r="C11" s="27" t="s">
        <v>55</v>
      </c>
      <c r="D11" s="28" t="s">
        <v>56</v>
      </c>
      <c r="E11" s="28">
        <v>1.92</v>
      </c>
      <c r="F11" s="27">
        <v>10370.56</v>
      </c>
      <c r="G11" s="29">
        <f t="shared" ref="G11:G12" si="0">E11*F11</f>
        <v>19911.475199999997</v>
      </c>
    </row>
    <row r="12" spans="1:7" ht="30">
      <c r="A12" s="27">
        <v>10</v>
      </c>
      <c r="B12" s="27" t="s">
        <v>57</v>
      </c>
      <c r="C12" s="28" t="s">
        <v>58</v>
      </c>
      <c r="D12" s="27" t="s">
        <v>59</v>
      </c>
      <c r="E12" s="27">
        <v>1920</v>
      </c>
      <c r="F12" s="27">
        <v>44.5</v>
      </c>
      <c r="G12" s="27">
        <f t="shared" si="0"/>
        <v>85440</v>
      </c>
    </row>
    <row r="13" spans="1:7">
      <c r="A13" s="27">
        <v>11</v>
      </c>
      <c r="B13" s="27" t="s">
        <v>44</v>
      </c>
      <c r="C13" s="27" t="s">
        <v>60</v>
      </c>
      <c r="D13" s="28" t="s">
        <v>62</v>
      </c>
      <c r="E13" s="28">
        <v>27</v>
      </c>
      <c r="F13" s="27">
        <v>199.71</v>
      </c>
      <c r="G13" s="27">
        <v>5392.17</v>
      </c>
    </row>
    <row r="14" spans="1:7">
      <c r="A14" s="27"/>
      <c r="B14" s="27"/>
      <c r="C14" s="28"/>
      <c r="D14" s="27"/>
      <c r="E14" s="27"/>
      <c r="F14" s="27"/>
      <c r="G14" s="29">
        <f>SUM(G3:G13)</f>
        <v>147740.11520000003</v>
      </c>
    </row>
    <row r="15" spans="1:7">
      <c r="A15" s="65" t="s">
        <v>45</v>
      </c>
      <c r="B15" s="65"/>
      <c r="C15" s="65"/>
      <c r="D15" s="65"/>
      <c r="E15" s="65"/>
      <c r="F15" s="65"/>
      <c r="G15" s="65"/>
    </row>
    <row r="16" spans="1:7" ht="45">
      <c r="A16" s="28" t="s">
        <v>38</v>
      </c>
      <c r="B16" s="28" t="s">
        <v>39</v>
      </c>
      <c r="C16" s="27" t="s">
        <v>40</v>
      </c>
      <c r="D16" s="26" t="s">
        <v>41</v>
      </c>
      <c r="E16" s="26" t="s">
        <v>4</v>
      </c>
      <c r="F16" s="26" t="s">
        <v>49</v>
      </c>
      <c r="G16" s="28" t="s">
        <v>50</v>
      </c>
    </row>
    <row r="17" spans="1:7">
      <c r="A17" s="27">
        <v>1</v>
      </c>
      <c r="B17" s="27" t="s">
        <v>46</v>
      </c>
      <c r="C17" s="27" t="s">
        <v>47</v>
      </c>
      <c r="D17" s="27" t="s">
        <v>48</v>
      </c>
      <c r="E17" s="27">
        <v>30</v>
      </c>
      <c r="F17" s="27">
        <v>518.14</v>
      </c>
      <c r="G17" s="27">
        <f>E17*F17</f>
        <v>15544.199999999999</v>
      </c>
    </row>
    <row r="18" spans="1:7">
      <c r="A18" s="27">
        <v>2</v>
      </c>
      <c r="B18" s="27" t="s">
        <v>68</v>
      </c>
      <c r="C18" s="27" t="s">
        <v>67</v>
      </c>
      <c r="D18" s="27" t="s">
        <v>48</v>
      </c>
      <c r="E18" s="27">
        <v>4</v>
      </c>
      <c r="F18" s="27">
        <v>605.63</v>
      </c>
      <c r="G18" s="27">
        <f>E18*F18</f>
        <v>2422.52</v>
      </c>
    </row>
    <row r="19" spans="1:7">
      <c r="A19" s="27">
        <v>3</v>
      </c>
      <c r="B19" s="27" t="s">
        <v>61</v>
      </c>
      <c r="C19" s="28" t="s">
        <v>69</v>
      </c>
      <c r="D19" s="27" t="s">
        <v>16</v>
      </c>
      <c r="E19" s="27">
        <v>1</v>
      </c>
      <c r="F19" s="27">
        <v>827.38</v>
      </c>
      <c r="G19" s="27">
        <v>827.38</v>
      </c>
    </row>
    <row r="20" spans="1:7">
      <c r="A20" s="27">
        <v>4</v>
      </c>
      <c r="B20" s="27" t="s">
        <v>71</v>
      </c>
      <c r="C20" s="28" t="s">
        <v>70</v>
      </c>
      <c r="D20" s="27" t="s">
        <v>48</v>
      </c>
      <c r="E20" s="27">
        <v>20</v>
      </c>
      <c r="F20" s="27">
        <v>638.66999999999996</v>
      </c>
      <c r="G20" s="27">
        <f>E20*F20</f>
        <v>12773.4</v>
      </c>
    </row>
    <row r="21" spans="1:7" ht="30">
      <c r="A21" s="27">
        <v>5</v>
      </c>
      <c r="B21" s="27" t="s">
        <v>74</v>
      </c>
      <c r="C21" s="28" t="s">
        <v>73</v>
      </c>
      <c r="D21" s="27" t="s">
        <v>75</v>
      </c>
      <c r="E21" s="27">
        <v>3</v>
      </c>
      <c r="F21" s="27">
        <v>3428.1</v>
      </c>
      <c r="G21" s="27">
        <f>E21*F21</f>
        <v>10284.299999999999</v>
      </c>
    </row>
    <row r="22" spans="1:7">
      <c r="A22" s="27"/>
      <c r="B22" s="27"/>
      <c r="C22" s="27"/>
      <c r="D22" s="27"/>
      <c r="E22" s="27"/>
      <c r="F22" s="27"/>
      <c r="G22" s="27">
        <f>SUM(G17:G21)</f>
        <v>41851.800000000003</v>
      </c>
    </row>
  </sheetData>
  <mergeCells count="2">
    <mergeCell ref="A1:G1"/>
    <mergeCell ref="A15:G15"/>
  </mergeCells>
  <pageMargins left="0.27" right="0.21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cp:lastPrinted>2021-03-24T05:59:52Z</cp:lastPrinted>
  <dcterms:created xsi:type="dcterms:W3CDTF">2021-03-09T13:18:51Z</dcterms:created>
  <dcterms:modified xsi:type="dcterms:W3CDTF">2021-03-24T06:00:18Z</dcterms:modified>
</cp:coreProperties>
</file>