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9" i="1"/>
  <c r="F32" s="1"/>
  <c r="F23"/>
  <c r="G25" i="2"/>
  <c r="G24"/>
  <c r="G23"/>
  <c r="G22"/>
  <c r="G21"/>
  <c r="G12"/>
  <c r="G9"/>
  <c r="G8"/>
  <c r="G19"/>
  <c r="G3"/>
  <c r="G14"/>
  <c r="G13"/>
  <c r="G11"/>
  <c r="G10"/>
  <c r="G7"/>
  <c r="G6"/>
  <c r="G16" s="1"/>
  <c r="G5"/>
  <c r="G4"/>
  <c r="G26" i="1"/>
  <c r="F17" l="1"/>
  <c r="F30" l="1"/>
  <c r="G30" s="1"/>
  <c r="F27"/>
  <c r="G27" s="1"/>
  <c r="F25"/>
  <c r="G25" s="1"/>
  <c r="F22"/>
  <c r="G22" s="1"/>
  <c r="F21"/>
  <c r="G21" s="1"/>
  <c r="F16"/>
  <c r="G16" s="1"/>
  <c r="F14"/>
  <c r="F12"/>
  <c r="G12" s="1"/>
</calcChain>
</file>

<file path=xl/sharedStrings.xml><?xml version="1.0" encoding="utf-8"?>
<sst xmlns="http://schemas.openxmlformats.org/spreadsheetml/2006/main" count="124" uniqueCount="92">
  <si>
    <t>Отчёт о выполненных работах по многоквартирному жилому дому, расположенному по адресу: ул. Демонстрации, д.138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</si>
  <si>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</si>
  <si>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</si>
  <si>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</si>
  <si>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</si>
  <si>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</si>
  <si>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</si>
  <si>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</si>
  <si>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</si>
  <si>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b/>
        <sz val="7"/>
        <color theme="1"/>
        <rFont val="Times New Roman"/>
        <family val="1"/>
        <charset val="204"/>
      </rPr>
      <t>  </t>
    </r>
    <r>
      <rPr>
        <b/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</si>
  <si>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</si>
  <si>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</si>
  <si>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1.3 Завоз пескасоляной смеси</t>
  </si>
  <si>
    <t>куб.м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</si>
  <si>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</si>
  <si>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</si>
  <si>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</si>
  <si>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</si>
  <si>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1 раз в год</t>
  </si>
  <si>
    <t>шт.</t>
  </si>
  <si>
    <t> Кв.м</t>
  </si>
  <si>
    <t xml:space="preserve"> шт.</t>
  </si>
  <si>
    <t>м3</t>
  </si>
  <si>
    <t>0,07                0,46</t>
  </si>
  <si>
    <t>236,36  1553,19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</si>
  <si>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</si>
  <si>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</si>
  <si>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</si>
  <si>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</si>
  <si>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за период с  01.03.2020 г. по 31.12.2019 г.</t>
  </si>
  <si>
    <t>Остаток на лицевом счёте дома на 01.03.2020г.</t>
  </si>
  <si>
    <t>Общий долг по дому за ЖКУ на 01.03.2020 г., в т.ч.:</t>
  </si>
  <si>
    <t>3. Дезинфекция</t>
  </si>
  <si>
    <t>Площадь дома 3376,5 кв. м, тариф 14,79 руб.с кв.м.</t>
  </si>
  <si>
    <t>Остаток на лицевом счёте дома на 31.12.2020г.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</si>
  <si>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</si>
  <si>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</si>
  <si>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</si>
  <si>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</si>
  <si>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</si>
  <si>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 xml:space="preserve"> ед. измер</t>
  </si>
  <si>
    <t>цена за ед. работ, руб.</t>
  </si>
  <si>
    <t>итого, руб.</t>
  </si>
  <si>
    <t>п.м.</t>
  </si>
  <si>
    <t>замена фитингов ц/о</t>
  </si>
  <si>
    <t>замена муфты</t>
  </si>
  <si>
    <t>под.1-4</t>
  </si>
  <si>
    <t>замена лампочек</t>
  </si>
  <si>
    <t>замена тройник канализация</t>
  </si>
  <si>
    <t>промывка системы ц/о</t>
  </si>
  <si>
    <t>(1000 куб.м. здания)</t>
  </si>
  <si>
    <t>под.1-4,  Тех.подп.</t>
  </si>
  <si>
    <t>гидравлическое испытание системы ц/о</t>
  </si>
  <si>
    <t xml:space="preserve"> м</t>
  </si>
  <si>
    <t xml:space="preserve">регулировка системы ц/о </t>
  </si>
  <si>
    <t>содержание и текущий ремонт конструктивных элементов</t>
  </si>
  <si>
    <t>кв.м.</t>
  </si>
  <si>
    <t xml:space="preserve">замена трубы ц/о </t>
  </si>
  <si>
    <t>кв.55,46, под.1 т/п</t>
  </si>
  <si>
    <t>ремонт порога</t>
  </si>
  <si>
    <t>под.3</t>
  </si>
  <si>
    <t>под.3,1</t>
  </si>
  <si>
    <t>кв.57</t>
  </si>
  <si>
    <t>замена канализационнолй трубы</t>
  </si>
  <si>
    <t>замна отвода канализация</t>
  </si>
  <si>
    <t>под.4</t>
  </si>
  <si>
    <t>Ремонт ВРУ</t>
  </si>
  <si>
    <t>замена кабеля</t>
  </si>
  <si>
    <t>под. 4</t>
  </si>
  <si>
    <t>кв.2,56,27,31</t>
  </si>
  <si>
    <t>кв.56,27,31</t>
  </si>
  <si>
    <t>кронирование деревьев</t>
  </si>
  <si>
    <t>ремонт потолка</t>
  </si>
  <si>
    <t>кв. 27</t>
  </si>
  <si>
    <t>разборка перекрытия</t>
  </si>
  <si>
    <t>замена разбитых стекол</t>
  </si>
  <si>
    <t>навешивание замка</t>
  </si>
  <si>
    <t>под.1 тп</t>
  </si>
  <si>
    <t>под.1, т/п, кв. 55,59 подвал</t>
  </si>
  <si>
    <t>замена крана ц/о, х/в</t>
  </si>
  <si>
    <t>6.3 устранение завалов кв. 13,29</t>
  </si>
  <si>
    <t>4. Содержаниеи текущий ремонт инженерных коммуникаций</t>
  </si>
  <si>
    <t>5. Содержание и текущий ремонт конструктивных элементов</t>
  </si>
  <si>
    <r>
      <t>6.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</si>
  <si>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</si>
  <si>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</si>
  <si>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</si>
  <si>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Работы аварийного характера</t>
    </r>
  </si>
  <si>
    <t>9. Обслуживание общедомового счетчика</t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</si>
  <si>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</si>
  <si>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</si>
  <si>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Директор                                                                                                             Г.М.Бочарова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</si>
</sst>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/>
    <xf numFmtId="2" fontId="4" fillId="0" borderId="13" xfId="0" applyNumberFormat="1" applyFont="1" applyBorder="1" applyAlignment="1">
      <alignment horizontal="center" wrapText="1"/>
    </xf>
    <xf numFmtId="0" fontId="4" fillId="0" borderId="13" xfId="0" applyFont="1" applyBorder="1"/>
    <xf numFmtId="2" fontId="4" fillId="0" borderId="13" xfId="0" applyNumberFormat="1" applyFont="1" applyBorder="1"/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Fill="1" applyBorder="1"/>
    <xf numFmtId="2" fontId="3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0" fillId="0" borderId="0" xfId="0" applyFont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0" xfId="0" applyNumberFormat="1" applyFont="1" applyBorder="1"/>
    <xf numFmtId="0" fontId="0" fillId="0" borderId="17" xfId="0" applyBorder="1" applyAlignment="1">
      <alignment horizontal="center" wrapText="1"/>
    </xf>
    <xf numFmtId="0" fontId="0" fillId="0" borderId="17" xfId="0" applyBorder="1"/>
    <xf numFmtId="0" fontId="0" fillId="0" borderId="17" xfId="0" applyBorder="1" applyAlignment="1">
      <alignment wrapText="1"/>
    </xf>
    <xf numFmtId="2" fontId="0" fillId="0" borderId="17" xfId="0" applyNumberFormat="1" applyBorder="1"/>
    <xf numFmtId="0" fontId="0" fillId="0" borderId="17" xfId="0" applyBorder="1" applyAlignment="1">
      <alignment horizontal="left" wrapText="1"/>
    </xf>
    <xf numFmtId="0" fontId="0" fillId="0" borderId="17" xfId="0" applyBorder="1" applyAlignment="1">
      <alignment horizontal="righ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opLeftCell="A25" workbookViewId="0">
      <selection activeCell="I29" sqref="I29"/>
    </sheetView>
  </sheetViews>
  <sheetFormatPr defaultRowHeight="15"/>
  <cols>
    <col min="1" max="1" width="20.7109375" customWidth="1"/>
    <col min="2" max="2" width="18.5703125" customWidth="1"/>
    <col min="3" max="3" width="13" customWidth="1"/>
    <col min="4" max="4" width="12.7109375" customWidth="1"/>
    <col min="5" max="5" width="10.5703125" customWidth="1"/>
    <col min="6" max="6" width="11.5703125" customWidth="1"/>
    <col min="7" max="7" width="10.85546875" customWidth="1"/>
  </cols>
  <sheetData>
    <row r="1" spans="1:7" ht="31.5" customHeight="1">
      <c r="A1" s="69" t="s">
        <v>0</v>
      </c>
      <c r="B1" s="69"/>
      <c r="C1" s="69"/>
      <c r="D1" s="69"/>
      <c r="E1" s="69"/>
      <c r="F1" s="69"/>
      <c r="G1" s="69"/>
    </row>
    <row r="2" spans="1:7">
      <c r="A2" s="1"/>
      <c r="B2" s="69" t="s">
        <v>1</v>
      </c>
      <c r="C2" s="69"/>
      <c r="D2" s="69"/>
      <c r="E2" s="69"/>
      <c r="F2" s="69"/>
    </row>
    <row r="3" spans="1:7">
      <c r="A3" s="1"/>
      <c r="B3" s="69" t="s">
        <v>29</v>
      </c>
      <c r="C3" s="69"/>
      <c r="D3" s="69"/>
      <c r="E3" s="69"/>
      <c r="F3" s="69"/>
    </row>
    <row r="4" spans="1:7">
      <c r="A4" s="70" t="s">
        <v>33</v>
      </c>
      <c r="B4" s="70"/>
      <c r="C4" s="70"/>
      <c r="D4" s="70"/>
      <c r="E4" s="70"/>
      <c r="F4" s="70"/>
    </row>
    <row r="5" spans="1:7" ht="15.75" thickBot="1">
      <c r="A5" s="44" t="s">
        <v>30</v>
      </c>
      <c r="B5" s="44"/>
      <c r="C5" s="31"/>
      <c r="D5" s="31"/>
      <c r="E5" s="31"/>
      <c r="F5" s="31"/>
      <c r="G5" s="32">
        <v>0</v>
      </c>
    </row>
    <row r="6" spans="1:7" ht="16.5" customHeight="1" thickBot="1">
      <c r="A6" s="44" t="s">
        <v>31</v>
      </c>
      <c r="B6" s="44"/>
      <c r="C6" s="31"/>
      <c r="D6" s="31"/>
      <c r="E6" s="31"/>
      <c r="F6" s="31"/>
      <c r="G6" s="28">
        <v>0</v>
      </c>
    </row>
    <row r="7" spans="1:7" ht="15.75" thickBot="1">
      <c r="A7" s="71"/>
      <c r="B7" s="71"/>
      <c r="C7" s="2"/>
      <c r="D7" s="3"/>
      <c r="E7" s="2"/>
      <c r="F7" s="2"/>
    </row>
    <row r="8" spans="1:7" ht="5.25" customHeight="1">
      <c r="A8" s="63" t="s">
        <v>2</v>
      </c>
      <c r="B8" s="64"/>
      <c r="C8" s="55" t="s">
        <v>3</v>
      </c>
      <c r="D8" s="55" t="s">
        <v>4</v>
      </c>
      <c r="E8" s="55" t="s">
        <v>5</v>
      </c>
      <c r="F8" s="55" t="s">
        <v>6</v>
      </c>
      <c r="G8" s="55" t="s">
        <v>7</v>
      </c>
    </row>
    <row r="9" spans="1:7">
      <c r="A9" s="65"/>
      <c r="B9" s="66"/>
      <c r="C9" s="56"/>
      <c r="D9" s="56"/>
      <c r="E9" s="56"/>
      <c r="F9" s="56"/>
      <c r="G9" s="56"/>
    </row>
    <row r="10" spans="1:7" ht="15.75" thickBot="1">
      <c r="A10" s="67"/>
      <c r="B10" s="68"/>
      <c r="C10" s="57"/>
      <c r="D10" s="57"/>
      <c r="E10" s="57"/>
      <c r="F10" s="57"/>
      <c r="G10" s="57"/>
    </row>
    <row r="11" spans="1:7" ht="15" customHeight="1" thickBot="1">
      <c r="A11" s="53" t="s">
        <v>8</v>
      </c>
      <c r="B11" s="58"/>
      <c r="C11" s="58"/>
      <c r="D11" s="58"/>
      <c r="E11" s="58"/>
      <c r="F11" s="58"/>
      <c r="G11" s="4"/>
    </row>
    <row r="12" spans="1:7" ht="4.5" hidden="1" customHeight="1" thickBot="1">
      <c r="A12" s="47" t="s">
        <v>9</v>
      </c>
      <c r="B12" s="47"/>
      <c r="C12" s="59" t="s">
        <v>10</v>
      </c>
      <c r="D12" s="60">
        <v>3376.5</v>
      </c>
      <c r="E12" s="60">
        <v>1.7</v>
      </c>
      <c r="F12" s="61">
        <f>D12*E12</f>
        <v>5740.05</v>
      </c>
      <c r="G12" s="62">
        <f>F12*10</f>
        <v>57400.5</v>
      </c>
    </row>
    <row r="13" spans="1:7" ht="15.75" thickBot="1">
      <c r="A13" s="47"/>
      <c r="B13" s="47"/>
      <c r="C13" s="59"/>
      <c r="D13" s="60"/>
      <c r="E13" s="60"/>
      <c r="F13" s="61"/>
      <c r="G13" s="62"/>
    </row>
    <row r="14" spans="1:7" ht="15.75" thickBot="1">
      <c r="A14" s="53" t="s">
        <v>11</v>
      </c>
      <c r="B14" s="54"/>
      <c r="C14" s="5" t="s">
        <v>10</v>
      </c>
      <c r="D14" s="6">
        <v>3376.5</v>
      </c>
      <c r="E14" s="6">
        <v>2.2999999999999998</v>
      </c>
      <c r="F14" s="7">
        <f>D14*E14</f>
        <v>7765.95</v>
      </c>
      <c r="G14" s="8">
        <v>4490.75</v>
      </c>
    </row>
    <row r="15" spans="1:7" ht="15.75" thickBot="1">
      <c r="A15" s="47" t="s">
        <v>12</v>
      </c>
      <c r="B15" s="47"/>
      <c r="C15" s="5" t="s">
        <v>13</v>
      </c>
      <c r="D15" s="9">
        <v>4</v>
      </c>
      <c r="E15" s="6">
        <v>686.07</v>
      </c>
      <c r="F15" s="6">
        <v>2744.28</v>
      </c>
      <c r="G15" s="10">
        <v>2744.28</v>
      </c>
    </row>
    <row r="16" spans="1:7" ht="15.75" thickBot="1">
      <c r="A16" s="47" t="s">
        <v>14</v>
      </c>
      <c r="B16" s="47"/>
      <c r="C16" s="5" t="s">
        <v>15</v>
      </c>
      <c r="D16" s="6">
        <v>3376.5</v>
      </c>
      <c r="E16" s="6">
        <v>0.1</v>
      </c>
      <c r="F16" s="7">
        <f>D16*E16</f>
        <v>337.65000000000003</v>
      </c>
      <c r="G16" s="10">
        <f>F16*12</f>
        <v>4051.8</v>
      </c>
    </row>
    <row r="17" spans="1:7" ht="15.75" thickBot="1">
      <c r="A17" s="45" t="s">
        <v>32</v>
      </c>
      <c r="B17" s="46"/>
      <c r="C17" s="5" t="s">
        <v>10</v>
      </c>
      <c r="D17" s="5">
        <v>11616</v>
      </c>
      <c r="E17" s="5">
        <v>2</v>
      </c>
      <c r="F17" s="11">
        <f>D17*E17</f>
        <v>23232</v>
      </c>
      <c r="G17" s="33">
        <v>23232</v>
      </c>
    </row>
    <row r="18" spans="1:7" ht="28.5" customHeight="1" thickBot="1">
      <c r="A18" s="47" t="s">
        <v>81</v>
      </c>
      <c r="B18" s="47"/>
      <c r="C18" s="5"/>
      <c r="D18" s="5"/>
      <c r="E18" s="5"/>
      <c r="F18" s="11"/>
      <c r="G18" s="12">
        <v>148660.38</v>
      </c>
    </row>
    <row r="19" spans="1:7" ht="26.25" customHeight="1" thickBot="1">
      <c r="A19" s="47" t="s">
        <v>82</v>
      </c>
      <c r="B19" s="47"/>
      <c r="C19" s="5"/>
      <c r="D19" s="5"/>
      <c r="E19" s="5"/>
      <c r="F19" s="11"/>
      <c r="G19" s="13">
        <v>28224.91</v>
      </c>
    </row>
    <row r="20" spans="1:7" ht="15.75" thickBot="1">
      <c r="A20" s="47" t="s">
        <v>83</v>
      </c>
      <c r="B20" s="47"/>
      <c r="C20" s="47"/>
      <c r="D20" s="47"/>
      <c r="E20" s="47"/>
      <c r="F20" s="47"/>
      <c r="G20" s="13"/>
    </row>
    <row r="21" spans="1:7" ht="15.75" thickBot="1">
      <c r="A21" s="52" t="s">
        <v>84</v>
      </c>
      <c r="B21" s="52"/>
      <c r="C21" s="5" t="s">
        <v>16</v>
      </c>
      <c r="D21" s="5">
        <v>76</v>
      </c>
      <c r="E21" s="5">
        <v>27.58</v>
      </c>
      <c r="F21" s="11">
        <f>D21*E21</f>
        <v>2096.08</v>
      </c>
      <c r="G21" s="13">
        <f>F21*4</f>
        <v>8384.32</v>
      </c>
    </row>
    <row r="22" spans="1:7" ht="15.75" thickBot="1">
      <c r="A22" s="52" t="s">
        <v>85</v>
      </c>
      <c r="B22" s="52"/>
      <c r="C22" s="5" t="s">
        <v>17</v>
      </c>
      <c r="D22" s="5">
        <v>76</v>
      </c>
      <c r="E22" s="5">
        <v>13.78</v>
      </c>
      <c r="F22" s="11">
        <f>D22*E22</f>
        <v>1047.28</v>
      </c>
      <c r="G22" s="13">
        <f>F22*2</f>
        <v>2094.56</v>
      </c>
    </row>
    <row r="23" spans="1:7" ht="14.25" customHeight="1" thickBot="1">
      <c r="A23" s="45" t="s">
        <v>80</v>
      </c>
      <c r="B23" s="46"/>
      <c r="C23" s="5" t="s">
        <v>19</v>
      </c>
      <c r="D23" s="5">
        <v>3</v>
      </c>
      <c r="E23" s="5">
        <v>1014.01</v>
      </c>
      <c r="F23" s="11">
        <f>D23*E23</f>
        <v>3042.0299999999997</v>
      </c>
      <c r="G23" s="13">
        <v>3042.03</v>
      </c>
    </row>
    <row r="24" spans="1:7" ht="26.25" customHeight="1" thickBot="1">
      <c r="A24" s="47" t="s">
        <v>86</v>
      </c>
      <c r="B24" s="47"/>
      <c r="C24" s="5" t="s">
        <v>18</v>
      </c>
      <c r="D24" s="14"/>
      <c r="E24" s="5"/>
      <c r="F24" s="11"/>
      <c r="G24" s="15">
        <v>34520.019999999997</v>
      </c>
    </row>
    <row r="25" spans="1:7" ht="15.75" thickBot="1">
      <c r="A25" s="52" t="s">
        <v>87</v>
      </c>
      <c r="B25" s="52"/>
      <c r="C25" s="5" t="s">
        <v>20</v>
      </c>
      <c r="D25" s="6">
        <v>3376.5</v>
      </c>
      <c r="E25" s="5">
        <v>0.75</v>
      </c>
      <c r="F25" s="11">
        <f>D25*E25</f>
        <v>2532.375</v>
      </c>
      <c r="G25" s="13">
        <f>F25*10</f>
        <v>25323.75</v>
      </c>
    </row>
    <row r="26" spans="1:7" ht="15.75" thickBot="1">
      <c r="A26" s="47" t="s">
        <v>88</v>
      </c>
      <c r="B26" s="47"/>
      <c r="C26" s="6" t="s">
        <v>21</v>
      </c>
      <c r="D26" s="16">
        <v>1</v>
      </c>
      <c r="E26" s="7">
        <v>1000</v>
      </c>
      <c r="F26" s="7">
        <v>1000</v>
      </c>
      <c r="G26" s="8">
        <f>F26*10</f>
        <v>10000</v>
      </c>
    </row>
    <row r="27" spans="1:7" ht="21" customHeight="1" thickBot="1">
      <c r="A27" s="48" t="s">
        <v>89</v>
      </c>
      <c r="B27" s="48"/>
      <c r="C27" s="5" t="s">
        <v>22</v>
      </c>
      <c r="D27" s="5">
        <v>3376.5</v>
      </c>
      <c r="E27" s="11">
        <v>3.74</v>
      </c>
      <c r="F27" s="11">
        <f>D27*E27</f>
        <v>12628.11</v>
      </c>
      <c r="G27" s="17">
        <f>F27*10</f>
        <v>126281.1</v>
      </c>
    </row>
    <row r="28" spans="1:7" ht="74.25" customHeight="1" thickBot="1">
      <c r="A28" s="45" t="s">
        <v>90</v>
      </c>
      <c r="B28" s="46"/>
      <c r="C28" s="18" t="s">
        <v>22</v>
      </c>
      <c r="D28" s="5">
        <v>3376.5</v>
      </c>
      <c r="E28" s="19" t="s">
        <v>23</v>
      </c>
      <c r="F28" s="20" t="s">
        <v>24</v>
      </c>
      <c r="G28" s="21">
        <v>54046.45</v>
      </c>
    </row>
    <row r="29" spans="1:7" ht="18" customHeight="1" thickBot="1">
      <c r="A29" s="49" t="s">
        <v>25</v>
      </c>
      <c r="B29" s="50"/>
      <c r="C29" s="5"/>
      <c r="D29" s="14"/>
      <c r="E29" s="5"/>
      <c r="F29" s="5"/>
      <c r="G29" s="13">
        <f>SUM(G12:G28)</f>
        <v>532496.85</v>
      </c>
    </row>
    <row r="30" spans="1:7" ht="27" customHeight="1" thickBot="1">
      <c r="A30" s="51" t="s">
        <v>26</v>
      </c>
      <c r="B30" s="48"/>
      <c r="C30" s="5" t="s">
        <v>10</v>
      </c>
      <c r="D30" s="5">
        <v>3376.5</v>
      </c>
      <c r="E30" s="5">
        <v>14.79</v>
      </c>
      <c r="F30" s="22">
        <f>D30*E30</f>
        <v>49938.434999999998</v>
      </c>
      <c r="G30" s="13">
        <f>F30*10</f>
        <v>499384.35</v>
      </c>
    </row>
    <row r="31" spans="1:7" ht="29.25" customHeight="1" thickBot="1">
      <c r="A31" s="51" t="s">
        <v>27</v>
      </c>
      <c r="B31" s="48"/>
      <c r="C31" s="5"/>
      <c r="D31" s="14"/>
      <c r="E31" s="5"/>
      <c r="F31" s="5">
        <v>0</v>
      </c>
      <c r="G31" s="23"/>
    </row>
    <row r="32" spans="1:7" ht="15.75" thickBot="1">
      <c r="A32" s="40" t="s">
        <v>34</v>
      </c>
      <c r="B32" s="40"/>
      <c r="C32" s="5"/>
      <c r="D32" s="14"/>
      <c r="E32" s="5"/>
      <c r="F32" s="11">
        <f>G30-G29</f>
        <v>-33112.5</v>
      </c>
    </row>
    <row r="33" spans="1:6" ht="15.75" thickBot="1">
      <c r="A33" s="41" t="s">
        <v>35</v>
      </c>
      <c r="B33" s="41"/>
      <c r="C33" s="26"/>
      <c r="D33" s="27"/>
      <c r="E33" s="18"/>
      <c r="F33" s="28">
        <v>78518.350000000006</v>
      </c>
    </row>
    <row r="34" spans="1:6" ht="15.75" thickBot="1">
      <c r="A34" s="42" t="s">
        <v>28</v>
      </c>
      <c r="B34" s="42"/>
      <c r="C34" s="26"/>
      <c r="D34" s="27"/>
      <c r="E34" s="26"/>
      <c r="F34" s="29">
        <v>78518.350000000006</v>
      </c>
    </row>
    <row r="35" spans="1:6">
      <c r="A35" s="43"/>
      <c r="B35" s="43"/>
      <c r="C35" s="24"/>
      <c r="D35" s="25"/>
      <c r="E35" s="24"/>
      <c r="F35" s="24"/>
    </row>
    <row r="36" spans="1:6">
      <c r="A36" t="s">
        <v>91</v>
      </c>
      <c r="B36" s="30"/>
      <c r="C36" s="30"/>
      <c r="D36" s="30"/>
      <c r="E36" s="30"/>
      <c r="F36" s="30"/>
    </row>
  </sheetData>
  <mergeCells count="42">
    <mergeCell ref="A1:G1"/>
    <mergeCell ref="B2:F2"/>
    <mergeCell ref="B3:F3"/>
    <mergeCell ref="A4:F4"/>
    <mergeCell ref="A7:B7"/>
    <mergeCell ref="G8:G10"/>
    <mergeCell ref="A11:F11"/>
    <mergeCell ref="A12:B13"/>
    <mergeCell ref="C12:C13"/>
    <mergeCell ref="D12:D13"/>
    <mergeCell ref="E12:E13"/>
    <mergeCell ref="F12:F13"/>
    <mergeCell ref="G12:G13"/>
    <mergeCell ref="A8:B10"/>
    <mergeCell ref="C8:C10"/>
    <mergeCell ref="D8:D10"/>
    <mergeCell ref="E8:E10"/>
    <mergeCell ref="F8:F10"/>
    <mergeCell ref="A22:B22"/>
    <mergeCell ref="A24:B24"/>
    <mergeCell ref="A25:B25"/>
    <mergeCell ref="A14:B14"/>
    <mergeCell ref="A15:B15"/>
    <mergeCell ref="A16:B16"/>
    <mergeCell ref="A18:B18"/>
    <mergeCell ref="A19:B19"/>
    <mergeCell ref="A32:B32"/>
    <mergeCell ref="A33:B33"/>
    <mergeCell ref="A34:B34"/>
    <mergeCell ref="A35:B35"/>
    <mergeCell ref="A5:B5"/>
    <mergeCell ref="A6:B6"/>
    <mergeCell ref="A17:B17"/>
    <mergeCell ref="A23:B23"/>
    <mergeCell ref="A26:B26"/>
    <mergeCell ref="A27:B27"/>
    <mergeCell ref="A28:B28"/>
    <mergeCell ref="A29:B29"/>
    <mergeCell ref="A30:B30"/>
    <mergeCell ref="A31:B31"/>
    <mergeCell ref="A20:F20"/>
    <mergeCell ref="A21:B21"/>
  </mergeCells>
  <pageMargins left="0.19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C3" sqref="C3"/>
    </sheetView>
  </sheetViews>
  <sheetFormatPr defaultRowHeight="15"/>
  <cols>
    <col min="1" max="1" width="4.42578125" customWidth="1"/>
    <col min="2" max="2" width="12.140625" customWidth="1"/>
    <col min="3" max="3" width="36.140625" customWidth="1"/>
    <col min="4" max="4" width="10.42578125" customWidth="1"/>
    <col min="5" max="5" width="10.28515625" customWidth="1"/>
    <col min="6" max="6" width="10.85546875" customWidth="1"/>
    <col min="7" max="7" width="12.85546875" customWidth="1"/>
  </cols>
  <sheetData>
    <row r="1" spans="1:7">
      <c r="A1" s="72" t="s">
        <v>36</v>
      </c>
      <c r="B1" s="72"/>
      <c r="C1" s="72"/>
      <c r="D1" s="72"/>
      <c r="E1" s="72"/>
      <c r="F1" s="72"/>
      <c r="G1" s="72"/>
    </row>
    <row r="2" spans="1:7" ht="45">
      <c r="A2" s="34" t="s">
        <v>37</v>
      </c>
      <c r="B2" s="34" t="s">
        <v>38</v>
      </c>
      <c r="C2" s="35" t="s">
        <v>39</v>
      </c>
      <c r="D2" s="34" t="s">
        <v>40</v>
      </c>
      <c r="E2" s="34" t="s">
        <v>4</v>
      </c>
      <c r="F2" s="34" t="s">
        <v>41</v>
      </c>
      <c r="G2" s="34" t="s">
        <v>42</v>
      </c>
    </row>
    <row r="3" spans="1:7" ht="45">
      <c r="A3" s="39">
        <v>1</v>
      </c>
      <c r="B3" s="38" t="s">
        <v>78</v>
      </c>
      <c r="C3" s="35" t="s">
        <v>79</v>
      </c>
      <c r="D3" s="38" t="s">
        <v>19</v>
      </c>
      <c r="E3" s="39">
        <v>9</v>
      </c>
      <c r="F3" s="39">
        <v>524.24</v>
      </c>
      <c r="G3" s="39">
        <f>E3*F3</f>
        <v>4718.16</v>
      </c>
    </row>
    <row r="4" spans="1:7" ht="15.75" customHeight="1">
      <c r="A4" s="35">
        <v>2</v>
      </c>
      <c r="B4" s="36" t="s">
        <v>69</v>
      </c>
      <c r="C4" s="36" t="s">
        <v>57</v>
      </c>
      <c r="D4" s="35" t="s">
        <v>43</v>
      </c>
      <c r="E4" s="35">
        <v>9.5</v>
      </c>
      <c r="F4" s="35">
        <v>901.39</v>
      </c>
      <c r="G4" s="37">
        <f t="shared" ref="G4:G14" si="0">E4*F4</f>
        <v>8563.2049999999999</v>
      </c>
    </row>
    <row r="5" spans="1:7" ht="30">
      <c r="A5" s="35">
        <v>3</v>
      </c>
      <c r="B5" s="36" t="s">
        <v>58</v>
      </c>
      <c r="C5" s="36" t="s">
        <v>44</v>
      </c>
      <c r="D5" s="35" t="s">
        <v>19</v>
      </c>
      <c r="E5" s="35">
        <v>24</v>
      </c>
      <c r="F5" s="35">
        <v>287.39999999999998</v>
      </c>
      <c r="G5" s="35">
        <f t="shared" si="0"/>
        <v>6897.5999999999995</v>
      </c>
    </row>
    <row r="6" spans="1:7">
      <c r="A6" s="35">
        <v>4</v>
      </c>
      <c r="B6" s="36" t="s">
        <v>70</v>
      </c>
      <c r="C6" s="35" t="s">
        <v>45</v>
      </c>
      <c r="D6" s="35" t="s">
        <v>19</v>
      </c>
      <c r="E6" s="35">
        <v>8</v>
      </c>
      <c r="F6" s="35">
        <v>287.39999999999998</v>
      </c>
      <c r="G6" s="35">
        <f t="shared" si="0"/>
        <v>2299.1999999999998</v>
      </c>
    </row>
    <row r="7" spans="1:7">
      <c r="A7" s="35">
        <v>5</v>
      </c>
      <c r="B7" s="35" t="s">
        <v>46</v>
      </c>
      <c r="C7" s="35" t="s">
        <v>47</v>
      </c>
      <c r="D7" s="35" t="s">
        <v>19</v>
      </c>
      <c r="E7" s="35">
        <v>15</v>
      </c>
      <c r="F7" s="35">
        <v>148.83000000000001</v>
      </c>
      <c r="G7" s="35">
        <f t="shared" si="0"/>
        <v>2232.4500000000003</v>
      </c>
    </row>
    <row r="8" spans="1:7">
      <c r="A8" s="35">
        <v>6</v>
      </c>
      <c r="B8" s="35" t="s">
        <v>62</v>
      </c>
      <c r="C8" s="36" t="s">
        <v>63</v>
      </c>
      <c r="D8" s="35" t="s">
        <v>19</v>
      </c>
      <c r="E8" s="35">
        <v>2</v>
      </c>
      <c r="F8" s="35">
        <v>863.44</v>
      </c>
      <c r="G8" s="35">
        <f>E8*F8</f>
        <v>1726.88</v>
      </c>
    </row>
    <row r="9" spans="1:7">
      <c r="A9" s="35">
        <v>7</v>
      </c>
      <c r="B9" s="35" t="s">
        <v>62</v>
      </c>
      <c r="C9" s="36" t="s">
        <v>64</v>
      </c>
      <c r="D9" s="35" t="s">
        <v>19</v>
      </c>
      <c r="E9" s="35">
        <v>2</v>
      </c>
      <c r="F9" s="35">
        <v>763.47</v>
      </c>
      <c r="G9" s="35">
        <f>E9*F9</f>
        <v>1526.94</v>
      </c>
    </row>
    <row r="10" spans="1:7">
      <c r="A10" s="35">
        <v>8</v>
      </c>
      <c r="B10" s="35" t="s">
        <v>62</v>
      </c>
      <c r="C10" s="36" t="s">
        <v>48</v>
      </c>
      <c r="D10" s="35" t="s">
        <v>19</v>
      </c>
      <c r="E10" s="35">
        <v>2</v>
      </c>
      <c r="F10" s="35">
        <v>1017.51</v>
      </c>
      <c r="G10" s="35">
        <f t="shared" si="0"/>
        <v>2035.02</v>
      </c>
    </row>
    <row r="11" spans="1:7">
      <c r="A11" s="35">
        <v>9</v>
      </c>
      <c r="B11" s="36" t="s">
        <v>65</v>
      </c>
      <c r="C11" s="36" t="s">
        <v>66</v>
      </c>
      <c r="D11" s="36" t="s">
        <v>19</v>
      </c>
      <c r="E11" s="36">
        <v>1</v>
      </c>
      <c r="F11" s="35">
        <v>6512.28</v>
      </c>
      <c r="G11" s="35">
        <f t="shared" si="0"/>
        <v>6512.28</v>
      </c>
    </row>
    <row r="12" spans="1:7">
      <c r="A12" s="35">
        <v>10</v>
      </c>
      <c r="B12" s="36" t="s">
        <v>68</v>
      </c>
      <c r="C12" s="36" t="s">
        <v>67</v>
      </c>
      <c r="D12" s="36" t="s">
        <v>43</v>
      </c>
      <c r="E12" s="36">
        <v>5</v>
      </c>
      <c r="F12" s="35">
        <v>281</v>
      </c>
      <c r="G12" s="35">
        <f t="shared" si="0"/>
        <v>1405</v>
      </c>
    </row>
    <row r="13" spans="1:7" ht="27" customHeight="1">
      <c r="A13" s="35">
        <v>11</v>
      </c>
      <c r="B13" s="35" t="s">
        <v>46</v>
      </c>
      <c r="C13" s="35" t="s">
        <v>49</v>
      </c>
      <c r="D13" s="36" t="s">
        <v>50</v>
      </c>
      <c r="E13" s="36">
        <v>1.92</v>
      </c>
      <c r="F13" s="35">
        <v>10370.56</v>
      </c>
      <c r="G13" s="37">
        <f t="shared" si="0"/>
        <v>19911.475199999997</v>
      </c>
    </row>
    <row r="14" spans="1:7" ht="30">
      <c r="A14" s="35">
        <v>12</v>
      </c>
      <c r="B14" s="35" t="s">
        <v>51</v>
      </c>
      <c r="C14" s="36" t="s">
        <v>52</v>
      </c>
      <c r="D14" s="35" t="s">
        <v>53</v>
      </c>
      <c r="E14" s="35">
        <v>1920</v>
      </c>
      <c r="F14" s="35">
        <v>44.5</v>
      </c>
      <c r="G14" s="35">
        <f t="shared" si="0"/>
        <v>85440</v>
      </c>
    </row>
    <row r="15" spans="1:7">
      <c r="A15" s="35">
        <v>13</v>
      </c>
      <c r="B15" s="35" t="s">
        <v>46</v>
      </c>
      <c r="C15" s="35" t="s">
        <v>54</v>
      </c>
      <c r="D15" s="36" t="s">
        <v>21</v>
      </c>
      <c r="E15" s="36">
        <v>27</v>
      </c>
      <c r="F15" s="35">
        <v>199.71</v>
      </c>
      <c r="G15" s="35">
        <v>5392.17</v>
      </c>
    </row>
    <row r="16" spans="1:7">
      <c r="A16" s="35"/>
      <c r="B16" s="35"/>
      <c r="C16" s="36"/>
      <c r="D16" s="35"/>
      <c r="E16" s="35"/>
      <c r="F16" s="35"/>
      <c r="G16" s="37">
        <f>SUM(G3:G15)</f>
        <v>148660.38020000001</v>
      </c>
    </row>
    <row r="17" spans="1:7">
      <c r="A17" s="73" t="s">
        <v>55</v>
      </c>
      <c r="B17" s="73"/>
      <c r="C17" s="73"/>
      <c r="D17" s="73"/>
      <c r="E17" s="73"/>
      <c r="F17" s="73"/>
      <c r="G17" s="73"/>
    </row>
    <row r="18" spans="1:7" ht="45">
      <c r="A18" s="36" t="s">
        <v>37</v>
      </c>
      <c r="B18" s="36" t="s">
        <v>38</v>
      </c>
      <c r="C18" s="35" t="s">
        <v>39</v>
      </c>
      <c r="D18" s="34" t="s">
        <v>40</v>
      </c>
      <c r="E18" s="34" t="s">
        <v>4</v>
      </c>
      <c r="F18" s="34" t="s">
        <v>41</v>
      </c>
      <c r="G18" s="36" t="s">
        <v>42</v>
      </c>
    </row>
    <row r="19" spans="1:7">
      <c r="A19" s="35">
        <v>1</v>
      </c>
      <c r="B19" s="35" t="s">
        <v>61</v>
      </c>
      <c r="C19" s="35" t="s">
        <v>59</v>
      </c>
      <c r="D19" s="35" t="s">
        <v>56</v>
      </c>
      <c r="E19" s="35">
        <v>2.5</v>
      </c>
      <c r="F19" s="35">
        <v>605.63</v>
      </c>
      <c r="G19" s="37">
        <f>E19*F19</f>
        <v>1514.075</v>
      </c>
    </row>
    <row r="20" spans="1:7">
      <c r="A20" s="35">
        <v>2</v>
      </c>
      <c r="B20" s="35"/>
      <c r="C20" s="35" t="s">
        <v>71</v>
      </c>
      <c r="D20" s="35" t="s">
        <v>19</v>
      </c>
      <c r="E20" s="35">
        <v>2</v>
      </c>
      <c r="F20" s="35">
        <v>6500</v>
      </c>
      <c r="G20" s="37">
        <v>6500</v>
      </c>
    </row>
    <row r="21" spans="1:7">
      <c r="A21" s="35">
        <v>3</v>
      </c>
      <c r="B21" s="35" t="s">
        <v>73</v>
      </c>
      <c r="C21" s="35" t="s">
        <v>72</v>
      </c>
      <c r="D21" s="35" t="s">
        <v>56</v>
      </c>
      <c r="E21" s="35">
        <v>40</v>
      </c>
      <c r="F21" s="35">
        <v>440.93</v>
      </c>
      <c r="G21" s="37">
        <f>E21*F21</f>
        <v>17637.2</v>
      </c>
    </row>
    <row r="22" spans="1:7">
      <c r="A22" s="35">
        <v>4</v>
      </c>
      <c r="B22" s="35" t="s">
        <v>62</v>
      </c>
      <c r="C22" s="35" t="s">
        <v>74</v>
      </c>
      <c r="D22" s="35" t="s">
        <v>56</v>
      </c>
      <c r="E22" s="35">
        <v>0.5</v>
      </c>
      <c r="F22" s="35">
        <v>598.1</v>
      </c>
      <c r="G22" s="37">
        <f>E22*F22</f>
        <v>299.05</v>
      </c>
    </row>
    <row r="23" spans="1:7">
      <c r="A23" s="35">
        <v>5</v>
      </c>
      <c r="B23" s="35" t="s">
        <v>60</v>
      </c>
      <c r="C23" s="35" t="s">
        <v>75</v>
      </c>
      <c r="D23" s="35" t="s">
        <v>56</v>
      </c>
      <c r="E23" s="35">
        <v>2</v>
      </c>
      <c r="F23" s="35">
        <v>894.58</v>
      </c>
      <c r="G23" s="37">
        <f>E23*F23</f>
        <v>1789.16</v>
      </c>
    </row>
    <row r="24" spans="1:7">
      <c r="A24" s="35">
        <v>6</v>
      </c>
      <c r="B24" s="35" t="s">
        <v>77</v>
      </c>
      <c r="C24" s="35" t="s">
        <v>76</v>
      </c>
      <c r="D24" s="35" t="s">
        <v>19</v>
      </c>
      <c r="E24" s="35">
        <v>1</v>
      </c>
      <c r="F24" s="35">
        <v>485.42</v>
      </c>
      <c r="G24" s="37">
        <f>E24*F24</f>
        <v>485.42</v>
      </c>
    </row>
    <row r="25" spans="1:7">
      <c r="A25" s="35"/>
      <c r="B25" s="35"/>
      <c r="C25" s="35"/>
      <c r="D25" s="35"/>
      <c r="E25" s="35"/>
      <c r="F25" s="35"/>
      <c r="G25" s="37">
        <f>SUM(G19:G24)</f>
        <v>28224.904999999999</v>
      </c>
    </row>
  </sheetData>
  <mergeCells count="2">
    <mergeCell ref="A1:G1"/>
    <mergeCell ref="A17:G17"/>
  </mergeCells>
  <pageMargins left="0.34" right="0.21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2021-03-24T05:55:34Z</cp:lastPrinted>
  <dcterms:created xsi:type="dcterms:W3CDTF">2021-03-16T10:30:58Z</dcterms:created>
  <dcterms:modified xsi:type="dcterms:W3CDTF">2021-03-24T05:55:38Z</dcterms:modified>
</cp:coreProperties>
</file>