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5" i="1"/>
  <c r="F43"/>
  <c r="F41"/>
  <c r="F39"/>
  <c r="F33"/>
  <c r="F31"/>
  <c r="F16"/>
  <c r="F15"/>
  <c r="F42" l="1"/>
</calcChain>
</file>

<file path=xl/sharedStrings.xml><?xml version="1.0" encoding="utf-8"?>
<sst xmlns="http://schemas.openxmlformats.org/spreadsheetml/2006/main" count="87" uniqueCount="69">
  <si>
    <t xml:space="preserve">Согласовано                                                                                                                                                            Утверждаю </t>
  </si>
  <si>
    <t>Директор ООО "ОРУЖЕЙНАЯ СТОЛИЦА"</t>
  </si>
  <si>
    <t>Председатель совета МКД</t>
  </si>
  <si>
    <t>Г.М.Бочарова</t>
  </si>
  <si>
    <t>г. Тула, ул. 6 проезд, д. 69</t>
  </si>
  <si>
    <r>
      <t xml:space="preserve">№ </t>
    </r>
    <r>
      <rPr>
        <b/>
        <sz val="11"/>
        <color theme="1"/>
        <rFont val="Calibri"/>
        <family val="2"/>
        <charset val="204"/>
        <scheme val="minor"/>
      </rPr>
      <t>п.п.</t>
    </r>
  </si>
  <si>
    <t>Виды работ</t>
  </si>
  <si>
    <t>Ед. измерения</t>
  </si>
  <si>
    <t xml:space="preserve">Объем </t>
  </si>
  <si>
    <t>Сроки исполнения</t>
  </si>
  <si>
    <t>Ориентировочная стоимость работ</t>
  </si>
  <si>
    <t>Работы, необходимые для надлежащего содержания несущих конструкций (фундаментов, стен, колонн и столбов,перекрытий и покрытий, балок, ригелей, лестниц, несущих элементов крыш) и ненесущих конструкций (перегородок,внутренней отделки, полов) многоквартирных домов</t>
  </si>
  <si>
    <t>Работы, выполняемые в целях надлежащего содержания крыш и остекление л. клеток многоквартирных домов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</si>
  <si>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</si>
  <si>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Работы, выполняемые в целях надлежащего содержания систем вентиляции и дымоудаления многоквартирных домов</t>
  </si>
  <si>
    <t>Периодическая проверка и очистка вентканалов</t>
  </si>
  <si>
    <t>шт.</t>
  </si>
  <si>
    <t>2 раз в год</t>
  </si>
  <si>
    <t>Периодическая проверка и очистка дымвентканалов</t>
  </si>
  <si>
    <t>шт</t>
  </si>
  <si>
    <t>4 раза в год</t>
  </si>
  <si>
    <t>Работы, выполняемые в целях надлежащего содержания систем отопления в многоквартирных домах</t>
  </si>
  <si>
    <t>замена отдельных участков труб ц/о</t>
  </si>
  <si>
    <t>м.п.</t>
  </si>
  <si>
    <t>1-4 квартал</t>
  </si>
  <si>
    <t>Испытания на прочность и плотность (гидравлические испытания) узлов ввода и систем отопления, промывка и регулировка систем отопления, проведение пробных пусконаладочных работ (пробные топки)</t>
  </si>
  <si>
    <t>м</t>
  </si>
  <si>
    <t>572(протяженность труб)</t>
  </si>
  <si>
    <t>май-сентябрь</t>
  </si>
  <si>
    <t>Работы, выполняемые в целях надлежащего содержания систем холодного водоснабжения в многоквартирных домах</t>
  </si>
  <si>
    <t>Замена отдельных участков труб холодного водоснабжения</t>
  </si>
  <si>
    <t>п.м.</t>
  </si>
  <si>
    <t>Работы, выполняемые в целях надлежащего содержания электрооборудования,  в многоквартирном доме</t>
  </si>
  <si>
    <t>Замены эл. Лампочек</t>
  </si>
  <si>
    <t>замена отдельных участков кабеля</t>
  </si>
  <si>
    <t>Замена эл. Выключателей</t>
  </si>
  <si>
    <t>Замена эл. Патрона</t>
  </si>
  <si>
    <t>Ремонт поэтажных эл. Щитовых</t>
  </si>
  <si>
    <t>ежеквартально</t>
  </si>
  <si>
    <t>Работы, выполняемые в целях надлежащего содержания систем внутридомового газового оборудования в многоквартирном доме</t>
  </si>
  <si>
    <t>Техническое обслуживание внутридомового газового оборудования</t>
  </si>
  <si>
    <t>ежегодно</t>
  </si>
  <si>
    <t>Работы и услуги по содержанию иного общего имущества в многоквартирном доме</t>
  </si>
  <si>
    <t>Мытьё полов мест общего пользования всех этажей с предварительным подметанием, с применением моющих средств, влажная протирка перил, обметание подоконников</t>
  </si>
  <si>
    <t>кв.м.</t>
  </si>
  <si>
    <t>по графику</t>
  </si>
  <si>
    <t>Дератизация</t>
  </si>
  <si>
    <t>Проведение дератизационных мероприятий в ж/фонде</t>
  </si>
  <si>
    <t>ежемесячно</t>
  </si>
  <si>
    <t>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</t>
  </si>
  <si>
    <t>Содержание придомовой территории в холодный период года (сдвигание свежевыпавшего снега, очистка придомовой территории от снега и льда при наличии колейности свыше 5 см; очистка придомовой территории от снега наносного происхождения (или подметание такой территории, свободной от снежного покрова); очистка придомовой территории от наледи и льда; уборка контейнерных площадок, расположенных на придомовой территории общего имущества многоквартирного дома; уборка крыльца и площади перед входом в подъезд и т.д.), Содержание придомовой территории в теплый период года (подметание и уборка придомовой территории; уборка и выкашивание газонов; прочистка ливневой канализации; уборка крыльца и площади перед входом в подъезд и т.д.)</t>
  </si>
  <si>
    <t>ежедневно</t>
  </si>
  <si>
    <t>Механизированная уборка трактором снега</t>
  </si>
  <si>
    <t>час</t>
  </si>
  <si>
    <t>по мере необходимости</t>
  </si>
  <si>
    <t>Завоз пескосоляной смеси</t>
  </si>
  <si>
    <t>Куб.м.</t>
  </si>
  <si>
    <t>1 раз в год</t>
  </si>
  <si>
    <t>Аварийное обслуживание</t>
  </si>
  <si>
    <t>Своевременная ликвидация аварий в нерабочее время и праздничные дни совместно с диспетчерскими службами организаций по обслуживанию жилищного фонда обеспечивает своевременную ликвидацию аварий инженерных систем в жилых домах и на обслуживаемых объектах, а также принимает организационно-технические решения при угрозе стихийных бедствий (ураганы, сильные снегопады, обледенение дорог, резкие понижения температур и др.)</t>
  </si>
  <si>
    <t>кв.м</t>
  </si>
  <si>
    <t>Услуги по управлению МКД</t>
  </si>
  <si>
    <t>Затраты по Управляющей компании:расчеты по поставщикам;перечисление денежных средств по назначению платежа;выдача выписок из лицевого счетаинспекция поставки жилищно-коммунальных услуг. Затраты по сбору, обработке платежей населения и учета расчетов с населением. Затраты по сбору, обработке платежей населения и учета расчетов с населением</t>
  </si>
  <si>
    <t>кв. м</t>
  </si>
  <si>
    <t>Итого</t>
  </si>
  <si>
    <t>ИТОГО по тарифу</t>
  </si>
  <si>
    <t xml:space="preserve">Площадь дома 971,4 кв. м, 15,53 руб. </t>
  </si>
  <si>
    <t>очистка кровли  от снега</t>
  </si>
  <si>
    <t xml:space="preserve">Годовой план работ по содержанию и текущему ремонту жилого дома на  2021 год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</si>
</sst>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1"/>
      </left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/>
      <top style="thin">
        <color rgb="FF000001"/>
      </top>
      <bottom/>
      <diagonal/>
    </border>
    <border>
      <left/>
      <right/>
      <top style="thin">
        <color rgb="FF000001"/>
      </top>
      <bottom/>
      <diagonal/>
    </border>
    <border>
      <left/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/>
      <top style="thin">
        <color rgb="FF000001"/>
      </top>
      <bottom style="thin">
        <color rgb="FF000001"/>
      </bottom>
      <diagonal/>
    </border>
    <border>
      <left/>
      <right/>
      <top style="thin">
        <color rgb="FF000001"/>
      </top>
      <bottom style="thin">
        <color rgb="FF000001"/>
      </bottom>
      <diagonal/>
    </border>
    <border>
      <left/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1"/>
      </left>
      <right style="thin">
        <color rgb="FF000001"/>
      </right>
      <top/>
      <bottom style="thin">
        <color rgb="FF000001"/>
      </bottom>
      <diagonal/>
    </border>
    <border>
      <left style="thin">
        <color rgb="FF000001"/>
      </left>
      <right/>
      <top/>
      <bottom/>
      <diagonal/>
    </border>
    <border>
      <left/>
      <right style="thin">
        <color rgb="FF000001"/>
      </right>
      <top/>
      <bottom/>
      <diagonal/>
    </border>
    <border>
      <left style="thin">
        <color rgb="FF000001"/>
      </left>
      <right style="thin">
        <color rgb="FF00000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2" fontId="0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3" fontId="0" fillId="0" borderId="5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topLeftCell="A7" workbookViewId="0">
      <selection activeCell="D11" sqref="D11"/>
    </sheetView>
  </sheetViews>
  <sheetFormatPr defaultRowHeight="15"/>
  <cols>
    <col min="1" max="1" width="4.85546875" customWidth="1"/>
    <col min="2" max="2" width="67" customWidth="1"/>
    <col min="3" max="3" width="19.7109375" customWidth="1"/>
    <col min="4" max="4" width="14.28515625" customWidth="1"/>
    <col min="5" max="5" width="17" customWidth="1"/>
    <col min="6" max="6" width="15" customWidth="1"/>
  </cols>
  <sheetData>
    <row r="1" spans="1:6">
      <c r="A1" s="39" t="s">
        <v>0</v>
      </c>
      <c r="B1" s="39"/>
      <c r="C1" s="39"/>
      <c r="D1" s="39"/>
      <c r="E1" s="39"/>
      <c r="F1" s="39"/>
    </row>
    <row r="2" spans="1:6">
      <c r="A2" s="39" t="s">
        <v>1</v>
      </c>
      <c r="B2" s="39"/>
      <c r="C2" s="1"/>
      <c r="D2" s="39" t="s">
        <v>2</v>
      </c>
      <c r="E2" s="39"/>
      <c r="F2" s="39"/>
    </row>
    <row r="3" spans="1:6">
      <c r="A3" s="40" t="s">
        <v>3</v>
      </c>
      <c r="B3" s="40"/>
      <c r="C3" s="2"/>
      <c r="D3" s="39"/>
      <c r="E3" s="39"/>
      <c r="F3" s="39"/>
    </row>
    <row r="4" spans="1:6">
      <c r="A4" s="3"/>
      <c r="B4" s="3"/>
      <c r="C4" s="4"/>
      <c r="D4" s="5"/>
      <c r="E4" s="5"/>
      <c r="F4" s="5"/>
    </row>
    <row r="5" spans="1:6" ht="15.75">
      <c r="A5" s="38" t="s">
        <v>4</v>
      </c>
      <c r="B5" s="38"/>
      <c r="C5" s="38"/>
      <c r="D5" s="38"/>
      <c r="E5" s="38"/>
      <c r="F5" s="38"/>
    </row>
    <row r="6" spans="1:6" ht="15.75">
      <c r="A6" s="41" t="s">
        <v>68</v>
      </c>
      <c r="B6" s="41"/>
      <c r="C6" s="41"/>
      <c r="D6" s="41"/>
      <c r="E6" s="41"/>
      <c r="F6" s="41"/>
    </row>
    <row r="7" spans="1:6">
      <c r="A7" s="39" t="s">
        <v>66</v>
      </c>
      <c r="B7" s="39"/>
      <c r="C7" s="39"/>
      <c r="D7" s="39"/>
      <c r="E7" s="39"/>
      <c r="F7" s="39"/>
    </row>
    <row r="8" spans="1:6">
      <c r="A8" s="39"/>
      <c r="B8" s="39"/>
      <c r="C8" s="39"/>
      <c r="D8" s="39"/>
      <c r="E8" s="39"/>
      <c r="F8" s="39"/>
    </row>
    <row r="9" spans="1:6" ht="60">
      <c r="A9" s="6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</row>
    <row r="10" spans="1:6" ht="90">
      <c r="A10" s="8">
        <v>1</v>
      </c>
      <c r="B10" s="9" t="s">
        <v>11</v>
      </c>
      <c r="C10" s="42"/>
      <c r="D10" s="43"/>
      <c r="E10" s="43"/>
      <c r="F10" s="44"/>
    </row>
    <row r="11" spans="1:6" ht="30">
      <c r="A11" s="10">
        <v>1.1000000000000001</v>
      </c>
      <c r="B11" s="11" t="s">
        <v>12</v>
      </c>
      <c r="C11" s="12"/>
      <c r="D11" s="13"/>
      <c r="E11" s="13"/>
      <c r="F11" s="14"/>
    </row>
    <row r="12" spans="1:6">
      <c r="A12" s="10"/>
      <c r="B12" s="17" t="s">
        <v>67</v>
      </c>
      <c r="C12" s="19" t="s">
        <v>44</v>
      </c>
      <c r="D12" s="20">
        <v>100</v>
      </c>
      <c r="E12" s="20" t="s">
        <v>24</v>
      </c>
      <c r="F12" s="36">
        <v>10000</v>
      </c>
    </row>
    <row r="13" spans="1:6" ht="60">
      <c r="A13" s="15">
        <v>2</v>
      </c>
      <c r="B13" s="11" t="s">
        <v>13</v>
      </c>
      <c r="C13" s="12"/>
      <c r="D13" s="13"/>
      <c r="E13" s="13"/>
      <c r="F13" s="14"/>
    </row>
    <row r="14" spans="1:6" ht="45">
      <c r="A14" s="10">
        <v>2.1</v>
      </c>
      <c r="B14" s="11" t="s">
        <v>14</v>
      </c>
      <c r="C14" s="12"/>
      <c r="D14" s="13"/>
      <c r="E14" s="13"/>
      <c r="F14" s="14"/>
    </row>
    <row r="15" spans="1:6" ht="15.75" thickBot="1">
      <c r="A15" s="16"/>
      <c r="B15" s="17" t="s">
        <v>15</v>
      </c>
      <c r="C15" s="18" t="s">
        <v>16</v>
      </c>
      <c r="D15" s="18">
        <v>24</v>
      </c>
      <c r="E15" s="18" t="s">
        <v>17</v>
      </c>
      <c r="F15" s="18">
        <f>D15*13.78*2</f>
        <v>661.43999999999994</v>
      </c>
    </row>
    <row r="16" spans="1:6" ht="15.75" thickBot="1">
      <c r="A16" s="16"/>
      <c r="B16" s="17" t="s">
        <v>18</v>
      </c>
      <c r="C16" s="19" t="s">
        <v>19</v>
      </c>
      <c r="D16" s="20">
        <v>24</v>
      </c>
      <c r="E16" s="20" t="s">
        <v>20</v>
      </c>
      <c r="F16" s="21">
        <f>D16*27.58*4</f>
        <v>2647.68</v>
      </c>
    </row>
    <row r="17" spans="1:6" ht="30">
      <c r="A17" s="10">
        <v>2.2000000000000002</v>
      </c>
      <c r="B17" s="11" t="s">
        <v>21</v>
      </c>
      <c r="C17" s="12"/>
      <c r="D17" s="13"/>
      <c r="E17" s="13"/>
      <c r="F17" s="14"/>
    </row>
    <row r="18" spans="1:6">
      <c r="A18" s="10"/>
      <c r="B18" s="22" t="s">
        <v>22</v>
      </c>
      <c r="C18" s="23" t="s">
        <v>23</v>
      </c>
      <c r="D18" s="24">
        <v>3</v>
      </c>
      <c r="E18" s="24" t="s">
        <v>24</v>
      </c>
      <c r="F18" s="25">
        <v>15325.51</v>
      </c>
    </row>
    <row r="19" spans="1:6" ht="38.25">
      <c r="A19" s="10"/>
      <c r="B19" s="17" t="s">
        <v>25</v>
      </c>
      <c r="C19" s="18" t="s">
        <v>26</v>
      </c>
      <c r="D19" s="18" t="s">
        <v>27</v>
      </c>
      <c r="E19" s="18" t="s">
        <v>28</v>
      </c>
      <c r="F19" s="18">
        <v>15500</v>
      </c>
    </row>
    <row r="20" spans="1:6" ht="45">
      <c r="A20" s="26">
        <v>2.2999999999999998</v>
      </c>
      <c r="B20" s="11" t="s">
        <v>29</v>
      </c>
      <c r="C20" s="12"/>
      <c r="D20" s="13"/>
      <c r="E20" s="13"/>
      <c r="F20" s="14"/>
    </row>
    <row r="21" spans="1:6">
      <c r="A21" s="16"/>
      <c r="B21" s="27" t="s">
        <v>30</v>
      </c>
      <c r="C21" s="28" t="s">
        <v>31</v>
      </c>
      <c r="D21" s="28">
        <v>5</v>
      </c>
      <c r="E21" s="28" t="s">
        <v>24</v>
      </c>
      <c r="F21" s="28">
        <v>4327.2700000000004</v>
      </c>
    </row>
    <row r="22" spans="1:6" ht="30">
      <c r="A22" s="16">
        <v>2.4</v>
      </c>
      <c r="B22" s="11" t="s">
        <v>32</v>
      </c>
      <c r="C22" s="12"/>
      <c r="D22" s="13"/>
      <c r="E22" s="13"/>
      <c r="F22" s="14"/>
    </row>
    <row r="23" spans="1:6">
      <c r="A23" s="16"/>
      <c r="B23" s="17" t="s">
        <v>33</v>
      </c>
      <c r="C23" s="18" t="s">
        <v>16</v>
      </c>
      <c r="D23" s="18">
        <v>10</v>
      </c>
      <c r="E23" s="18" t="s">
        <v>24</v>
      </c>
      <c r="F23" s="18">
        <v>1960</v>
      </c>
    </row>
    <row r="24" spans="1:6">
      <c r="A24" s="16"/>
      <c r="B24" s="17" t="s">
        <v>34</v>
      </c>
      <c r="C24" s="18" t="s">
        <v>23</v>
      </c>
      <c r="D24" s="18">
        <v>3</v>
      </c>
      <c r="E24" s="18" t="s">
        <v>24</v>
      </c>
      <c r="F24" s="18">
        <v>543</v>
      </c>
    </row>
    <row r="25" spans="1:6">
      <c r="A25" s="16"/>
      <c r="B25" s="17" t="s">
        <v>35</v>
      </c>
      <c r="C25" s="18" t="s">
        <v>16</v>
      </c>
      <c r="D25" s="18">
        <v>1</v>
      </c>
      <c r="E25" s="18" t="s">
        <v>24</v>
      </c>
      <c r="F25" s="18">
        <v>318.58</v>
      </c>
    </row>
    <row r="26" spans="1:6">
      <c r="A26" s="16"/>
      <c r="B26" s="17" t="s">
        <v>36</v>
      </c>
      <c r="C26" s="18" t="s">
        <v>16</v>
      </c>
      <c r="D26" s="18">
        <v>2</v>
      </c>
      <c r="E26" s="18" t="s">
        <v>24</v>
      </c>
      <c r="F26" s="18">
        <v>209.64</v>
      </c>
    </row>
    <row r="27" spans="1:6">
      <c r="A27" s="10"/>
      <c r="B27" s="17" t="s">
        <v>37</v>
      </c>
      <c r="C27" s="18" t="s">
        <v>16</v>
      </c>
      <c r="D27" s="18">
        <v>3</v>
      </c>
      <c r="E27" s="18" t="s">
        <v>38</v>
      </c>
      <c r="F27" s="18">
        <v>1455.71</v>
      </c>
    </row>
    <row r="28" spans="1:6" ht="45">
      <c r="A28" s="16">
        <v>2.5</v>
      </c>
      <c r="B28" s="11" t="s">
        <v>39</v>
      </c>
      <c r="C28" s="12"/>
      <c r="D28" s="13"/>
      <c r="E28" s="13"/>
      <c r="F28" s="14"/>
    </row>
    <row r="29" spans="1:6">
      <c r="A29" s="15"/>
      <c r="B29" s="29" t="s">
        <v>40</v>
      </c>
      <c r="C29" s="18" t="s">
        <v>31</v>
      </c>
      <c r="D29" s="16"/>
      <c r="E29" s="18" t="s">
        <v>41</v>
      </c>
      <c r="F29" s="5">
        <v>13791.25</v>
      </c>
    </row>
    <row r="30" spans="1:6" ht="30">
      <c r="A30" s="10">
        <v>3</v>
      </c>
      <c r="B30" s="11" t="s">
        <v>42</v>
      </c>
      <c r="C30" s="12"/>
      <c r="D30" s="13"/>
      <c r="E30" s="13"/>
      <c r="F30" s="14"/>
    </row>
    <row r="31" spans="1:6" ht="38.25">
      <c r="A31" s="10"/>
      <c r="B31" s="30" t="s">
        <v>43</v>
      </c>
      <c r="C31" s="31" t="s">
        <v>44</v>
      </c>
      <c r="D31" s="31">
        <v>971.4</v>
      </c>
      <c r="E31" s="31" t="s">
        <v>45</v>
      </c>
      <c r="F31" s="31">
        <f>D31*1.1*12</f>
        <v>12822.48</v>
      </c>
    </row>
    <row r="32" spans="1:6">
      <c r="A32" s="16">
        <v>3.1</v>
      </c>
      <c r="B32" s="11" t="s">
        <v>46</v>
      </c>
      <c r="C32" s="12"/>
      <c r="D32" s="13"/>
      <c r="E32" s="13"/>
      <c r="F32" s="14"/>
    </row>
    <row r="33" spans="1:6">
      <c r="A33" s="10"/>
      <c r="B33" s="17" t="s">
        <v>47</v>
      </c>
      <c r="C33" s="18" t="s">
        <v>44</v>
      </c>
      <c r="D33" s="31">
        <v>971.2</v>
      </c>
      <c r="E33" s="18" t="s">
        <v>48</v>
      </c>
      <c r="F33" s="18">
        <f>D33*0.15*12</f>
        <v>1748.16</v>
      </c>
    </row>
    <row r="34" spans="1:6" ht="75">
      <c r="A34" s="45">
        <v>3.2</v>
      </c>
      <c r="B34" s="11" t="s">
        <v>49</v>
      </c>
      <c r="C34" s="12"/>
      <c r="D34" s="13"/>
      <c r="E34" s="13"/>
      <c r="F34" s="14"/>
    </row>
    <row r="35" spans="1:6" ht="153">
      <c r="A35" s="46"/>
      <c r="B35" s="32" t="s">
        <v>50</v>
      </c>
      <c r="C35" s="33" t="s">
        <v>44</v>
      </c>
      <c r="D35" s="34">
        <v>971.4</v>
      </c>
      <c r="E35" s="33" t="s">
        <v>51</v>
      </c>
      <c r="F35" s="33">
        <f>D35*2*12</f>
        <v>23313.599999999999</v>
      </c>
    </row>
    <row r="36" spans="1:6" ht="30">
      <c r="A36" s="10"/>
      <c r="B36" s="17" t="s">
        <v>52</v>
      </c>
      <c r="C36" s="18" t="s">
        <v>53</v>
      </c>
      <c r="D36" s="31">
        <v>2</v>
      </c>
      <c r="E36" s="18" t="s">
        <v>54</v>
      </c>
      <c r="F36" s="18">
        <v>4970.8500000000004</v>
      </c>
    </row>
    <row r="37" spans="1:6">
      <c r="A37" s="10"/>
      <c r="B37" s="17" t="s">
        <v>55</v>
      </c>
      <c r="C37" s="18" t="s">
        <v>56</v>
      </c>
      <c r="D37" s="31">
        <v>4</v>
      </c>
      <c r="E37" s="18" t="s">
        <v>57</v>
      </c>
      <c r="F37" s="35">
        <v>2744.28</v>
      </c>
    </row>
    <row r="38" spans="1:6">
      <c r="A38" s="10">
        <v>4</v>
      </c>
      <c r="B38" s="11" t="s">
        <v>58</v>
      </c>
      <c r="C38" s="16"/>
      <c r="D38" s="16"/>
      <c r="E38" s="16"/>
      <c r="F38" s="16"/>
    </row>
    <row r="39" spans="1:6" ht="89.25">
      <c r="A39" s="15"/>
      <c r="B39" s="17" t="s">
        <v>59</v>
      </c>
      <c r="C39" s="19" t="s">
        <v>60</v>
      </c>
      <c r="D39" s="20">
        <v>971.4</v>
      </c>
      <c r="E39" s="20" t="s">
        <v>51</v>
      </c>
      <c r="F39" s="36">
        <f>D39*0.75*12</f>
        <v>8742.5999999999985</v>
      </c>
    </row>
    <row r="40" spans="1:6">
      <c r="A40" s="26">
        <v>5</v>
      </c>
      <c r="B40" s="11" t="s">
        <v>61</v>
      </c>
      <c r="C40" s="12"/>
      <c r="D40" s="13"/>
      <c r="E40" s="13"/>
      <c r="F40" s="14"/>
    </row>
    <row r="41" spans="1:6" ht="76.5">
      <c r="A41" s="8"/>
      <c r="B41" s="32" t="s">
        <v>62</v>
      </c>
      <c r="C41" s="33" t="s">
        <v>63</v>
      </c>
      <c r="D41" s="34">
        <v>971.4</v>
      </c>
      <c r="E41" s="33" t="s">
        <v>51</v>
      </c>
      <c r="F41" s="33">
        <f>D41*12*4</f>
        <v>46627.199999999997</v>
      </c>
    </row>
    <row r="42" spans="1:6">
      <c r="B42" s="15" t="s">
        <v>64</v>
      </c>
      <c r="C42" s="16"/>
      <c r="D42" s="16"/>
      <c r="E42" s="16"/>
      <c r="F42" s="37">
        <f>SUM(F11:F41)</f>
        <v>167709.25</v>
      </c>
    </row>
    <row r="43" spans="1:6">
      <c r="B43" s="15" t="s">
        <v>65</v>
      </c>
      <c r="C43" s="18" t="s">
        <v>60</v>
      </c>
      <c r="D43" s="18">
        <v>971.4</v>
      </c>
      <c r="E43" s="18">
        <v>15.53</v>
      </c>
      <c r="F43" s="37">
        <f>D43*E43*12</f>
        <v>181030.10399999999</v>
      </c>
    </row>
  </sheetData>
  <mergeCells count="11">
    <mergeCell ref="A6:F6"/>
    <mergeCell ref="A7:F7"/>
    <mergeCell ref="A8:F8"/>
    <mergeCell ref="C10:F10"/>
    <mergeCell ref="A34:A35"/>
    <mergeCell ref="A5:F5"/>
    <mergeCell ref="A1:F1"/>
    <mergeCell ref="A2:B2"/>
    <mergeCell ref="D2:F2"/>
    <mergeCell ref="A3:B3"/>
    <mergeCell ref="D3:F3"/>
  </mergeCells>
  <pageMargins left="0.24" right="0.25" top="0.39" bottom="0.3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2021-08-02T09:05:48Z</cp:lastPrinted>
  <dcterms:created xsi:type="dcterms:W3CDTF">2020-12-30T09:20:46Z</dcterms:created>
  <dcterms:modified xsi:type="dcterms:W3CDTF">2021-08-02T09:06:38Z</dcterms:modified>
</cp:coreProperties>
</file>