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6" i="1"/>
  <c r="F23"/>
  <c r="F32"/>
  <c r="G32" s="1"/>
  <c r="G27"/>
  <c r="G25"/>
  <c r="G17"/>
  <c r="F31"/>
  <c r="G31" s="1"/>
  <c r="G33" s="1"/>
  <c r="F28"/>
  <c r="G28" s="1"/>
  <c r="F26"/>
  <c r="G26" s="1"/>
  <c r="F25"/>
  <c r="F22"/>
  <c r="G22" s="1"/>
  <c r="F21"/>
  <c r="G21" s="1"/>
  <c r="G18"/>
  <c r="F17"/>
  <c r="F14"/>
  <c r="F12"/>
  <c r="G12" s="1"/>
  <c r="G30" l="1"/>
  <c r="F35" s="1"/>
</calcChain>
</file>

<file path=xl/sharedStrings.xml><?xml version="1.0" encoding="utf-8"?>
<sst xmlns="http://schemas.openxmlformats.org/spreadsheetml/2006/main" count="56" uniqueCount="51">
  <si>
    <t>Отчёт о выполненных работах по многоквартирному жилому дому, расположенному по адресу: ул. Дм. Ульянова, д.12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</si>
  <si>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</si>
  <si>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</si>
  <si>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</si>
  <si>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</si>
  <si>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</si>
  <si>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</si>
  <si>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</si>
  <si>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</si>
  <si>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</si>
  <si>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</si>
  <si>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Механизированная уборка территории</t>
  </si>
  <si>
    <t>кв.м.</t>
  </si>
  <si>
    <t>1.3 Завоз пескасоляной смеси</t>
  </si>
  <si>
    <t>куб.м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</si>
  <si>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</si>
  <si>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</si>
  <si>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</si>
  <si>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Шт. 4 раза в год</t>
  </si>
  <si>
    <t>Шт. 2 раз в год</t>
  </si>
  <si>
    <t>1 раз в год</t>
  </si>
  <si>
    <t> Кв.м</t>
  </si>
  <si>
    <t xml:space="preserve"> шт.</t>
  </si>
  <si>
    <t>м3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</si>
  <si>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</si>
  <si>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</si>
  <si>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</si>
  <si>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Остаток на лицевом счёте дома на 01.01.2021г.</t>
  </si>
  <si>
    <t xml:space="preserve">за содержание жилья </t>
  </si>
  <si>
    <t>за период с  01.01.2021 г. по 31.12.2021 г.</t>
  </si>
  <si>
    <t>Площадь дома 4753,3 тариф 15,66 руб.с кв.м.</t>
  </si>
  <si>
    <t>Общий долг по дому за ЖКУ на 01.01.2021 г., в т.ч.:</t>
  </si>
  <si>
    <t>0,08        0,04            0,54</t>
  </si>
  <si>
    <t>380,26   190,13   2566,78</t>
  </si>
  <si>
    <t>Остаток на лицевом счёте дома на 01.01.2022г.</t>
  </si>
  <si>
    <t>Общий долг по дому за ЖКУ на 01.01.2022г., в т.ч.:</t>
  </si>
  <si>
    <t>Директор                                                                                                            П.Ю. Янюк</t>
  </si>
  <si>
    <t>шт.</t>
  </si>
  <si>
    <t>1.4 Очистка кровли от налели</t>
  </si>
  <si>
    <t>4. Текущий ремонт и содержание инженерных коммуникаций, конструктивных элементов</t>
  </si>
  <si>
    <t>смета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</si>
  <si>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</si>
  <si>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</si>
  <si>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5.2  Вентканалы</t>
  </si>
  <si>
    <t>5,3 Устранение завалов кв.103,92,99,75,81,115,56,54,5</t>
  </si>
  <si>
    <t>6. Техническое обслуживание и ремонт внутридомового газового оборудования</t>
  </si>
  <si>
    <r>
      <t>7.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</si>
  <si>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</si>
  <si>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9. Обслуживание общедомового счетчика</t>
  </si>
  <si>
    <t>10 Услуги по управлению МКД</t>
  </si>
  <si>
    <t>11.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</si>
</sst>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/>
    </xf>
    <xf numFmtId="0" fontId="3" fillId="0" borderId="2" xfId="0" applyFont="1" applyBorder="1" applyAlignment="1">
      <alignment wrapText="1"/>
    </xf>
    <xf numFmtId="0" fontId="3" fillId="0" borderId="14" xfId="0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right"/>
    </xf>
    <xf numFmtId="0" fontId="3" fillId="0" borderId="14" xfId="0" applyFont="1" applyBorder="1" applyAlignment="1">
      <alignment horizontal="center" vertical="center" wrapText="1"/>
    </xf>
    <xf numFmtId="2" fontId="3" fillId="0" borderId="14" xfId="0" applyNumberFormat="1" applyFont="1" applyBorder="1"/>
    <xf numFmtId="0" fontId="3" fillId="0" borderId="14" xfId="0" applyFont="1" applyBorder="1"/>
    <xf numFmtId="0" fontId="3" fillId="0" borderId="14" xfId="0" applyFont="1" applyBorder="1" applyAlignment="1">
      <alignment horizontal="center" vertical="top" wrapText="1"/>
    </xf>
    <xf numFmtId="2" fontId="3" fillId="0" borderId="14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2" fontId="3" fillId="0" borderId="10" xfId="0" applyNumberFormat="1" applyFont="1" applyBorder="1" applyAlignment="1">
      <alignment horizontal="center" wrapText="1"/>
    </xf>
    <xf numFmtId="2" fontId="3" fillId="0" borderId="15" xfId="0" applyNumberFormat="1" applyFont="1" applyBorder="1" applyAlignment="1">
      <alignment horizontal="center" wrapText="1"/>
    </xf>
    <xf numFmtId="4" fontId="3" fillId="0" borderId="14" xfId="0" applyNumberFormat="1" applyFont="1" applyBorder="1" applyAlignment="1">
      <alignment horizontal="center" wrapText="1"/>
    </xf>
    <xf numFmtId="0" fontId="3" fillId="0" borderId="15" xfId="0" applyFont="1" applyBorder="1" applyAlignment="1">
      <alignment horizontal="center" wrapText="1"/>
    </xf>
    <xf numFmtId="0" fontId="3" fillId="0" borderId="15" xfId="0" applyFont="1" applyBorder="1" applyAlignment="1">
      <alignment horizontal="center" vertical="top" wrapText="1"/>
    </xf>
    <xf numFmtId="0" fontId="3" fillId="0" borderId="14" xfId="0" applyFont="1" applyBorder="1" applyAlignment="1">
      <alignment horizontal="center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4" fontId="3" fillId="0" borderId="2" xfId="0" applyNumberFormat="1" applyFont="1" applyBorder="1" applyAlignment="1">
      <alignment horizontal="center" wrapText="1"/>
    </xf>
    <xf numFmtId="0" fontId="0" fillId="0" borderId="0" xfId="0" applyAlignment="1">
      <alignment horizontal="left" indent="1"/>
    </xf>
    <xf numFmtId="0" fontId="3" fillId="0" borderId="1" xfId="0" applyFont="1" applyBorder="1" applyAlignment="1">
      <alignment horizontal="left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left" wrapText="1"/>
    </xf>
    <xf numFmtId="0" fontId="3" fillId="0" borderId="13" xfId="0" applyFont="1" applyBorder="1" applyAlignment="1">
      <alignment horizontal="left" wrapText="1"/>
    </xf>
    <xf numFmtId="0" fontId="3" fillId="0" borderId="14" xfId="0" applyFont="1" applyBorder="1" applyAlignment="1">
      <alignment horizontal="left" wrapText="1"/>
    </xf>
    <xf numFmtId="0" fontId="3" fillId="0" borderId="14" xfId="0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center" wrapText="1"/>
    </xf>
    <xf numFmtId="2" fontId="3" fillId="0" borderId="14" xfId="0" applyNumberFormat="1" applyFont="1" applyBorder="1" applyAlignment="1">
      <alignment horizontal="right"/>
    </xf>
    <xf numFmtId="0" fontId="3" fillId="0" borderId="2" xfId="0" applyFont="1" applyBorder="1" applyAlignment="1">
      <alignment horizontal="left" wrapText="1"/>
    </xf>
    <xf numFmtId="0" fontId="3" fillId="0" borderId="1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2" xfId="0" applyFont="1" applyBorder="1" applyAlignment="1">
      <alignment horizontal="center" wrapText="1"/>
    </xf>
    <xf numFmtId="0" fontId="3" fillId="0" borderId="13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4" xfId="0" applyFont="1" applyBorder="1" applyAlignment="1">
      <alignment wrapText="1"/>
    </xf>
    <xf numFmtId="0" fontId="3" fillId="0" borderId="1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5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3" fillId="0" borderId="16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15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0"/>
  <sheetViews>
    <sheetView tabSelected="1" workbookViewId="0">
      <selection activeCell="J27" sqref="J27"/>
    </sheetView>
  </sheetViews>
  <sheetFormatPr defaultRowHeight="15"/>
  <cols>
    <col min="1" max="1" width="22.7109375" customWidth="1"/>
    <col min="2" max="2" width="24.85546875" customWidth="1"/>
  </cols>
  <sheetData>
    <row r="1" spans="1:7" ht="30.75" customHeight="1">
      <c r="A1" s="28" t="s">
        <v>0</v>
      </c>
      <c r="B1" s="28"/>
      <c r="C1" s="28"/>
      <c r="D1" s="28"/>
      <c r="E1" s="28"/>
      <c r="F1" s="28"/>
      <c r="G1" s="28"/>
    </row>
    <row r="2" spans="1:7" ht="15" customHeight="1">
      <c r="A2" s="28" t="s">
        <v>1</v>
      </c>
      <c r="B2" s="28"/>
      <c r="C2" s="28"/>
      <c r="D2" s="28"/>
      <c r="E2" s="28"/>
      <c r="F2" s="28"/>
      <c r="G2" s="28"/>
    </row>
    <row r="3" spans="1:7" ht="15" customHeight="1">
      <c r="A3" s="1"/>
      <c r="B3" s="28" t="s">
        <v>29</v>
      </c>
      <c r="C3" s="28"/>
      <c r="D3" s="28"/>
      <c r="E3" s="28"/>
      <c r="F3" s="28"/>
    </row>
    <row r="4" spans="1:7" ht="15" customHeight="1">
      <c r="A4" s="29" t="s">
        <v>30</v>
      </c>
      <c r="B4" s="29"/>
      <c r="C4" s="29"/>
      <c r="D4" s="29"/>
      <c r="E4" s="29"/>
      <c r="F4" s="29"/>
      <c r="G4" s="29"/>
    </row>
    <row r="5" spans="1:7" ht="15.75" customHeight="1" thickBot="1">
      <c r="A5" s="27" t="s">
        <v>27</v>
      </c>
      <c r="B5" s="27"/>
      <c r="C5" s="2"/>
      <c r="D5" s="2"/>
      <c r="E5" s="2"/>
      <c r="F5" s="2"/>
      <c r="G5" s="3">
        <v>-193161.28</v>
      </c>
    </row>
    <row r="6" spans="1:7" ht="15.75" customHeight="1" thickBot="1">
      <c r="A6" s="27" t="s">
        <v>31</v>
      </c>
      <c r="B6" s="27"/>
      <c r="C6" s="2"/>
      <c r="D6" s="2"/>
      <c r="E6" s="2"/>
      <c r="F6" s="2"/>
      <c r="G6" s="4">
        <v>73340.600000000006</v>
      </c>
    </row>
    <row r="7" spans="1:7" ht="15.75" thickBot="1">
      <c r="A7" s="30"/>
      <c r="B7" s="30"/>
      <c r="C7" s="5"/>
      <c r="D7" s="6"/>
      <c r="E7" s="5"/>
      <c r="F7" s="5"/>
    </row>
    <row r="8" spans="1:7" ht="4.5" customHeight="1">
      <c r="A8" s="31" t="s">
        <v>2</v>
      </c>
      <c r="B8" s="32"/>
      <c r="C8" s="37" t="s">
        <v>3</v>
      </c>
      <c r="D8" s="37" t="s">
        <v>4</v>
      </c>
      <c r="E8" s="37" t="s">
        <v>5</v>
      </c>
      <c r="F8" s="37" t="s">
        <v>6</v>
      </c>
      <c r="G8" s="37" t="s">
        <v>7</v>
      </c>
    </row>
    <row r="9" spans="1:7">
      <c r="A9" s="33"/>
      <c r="B9" s="34"/>
      <c r="C9" s="38"/>
      <c r="D9" s="38"/>
      <c r="E9" s="38"/>
      <c r="F9" s="38"/>
      <c r="G9" s="38"/>
    </row>
    <row r="10" spans="1:7" ht="15.75" thickBot="1">
      <c r="A10" s="35"/>
      <c r="B10" s="36"/>
      <c r="C10" s="39"/>
      <c r="D10" s="39"/>
      <c r="E10" s="39"/>
      <c r="F10" s="39"/>
      <c r="G10" s="39"/>
    </row>
    <row r="11" spans="1:7" ht="15.75" customHeight="1" thickBot="1">
      <c r="A11" s="40" t="s">
        <v>8</v>
      </c>
      <c r="B11" s="41"/>
      <c r="C11" s="41"/>
      <c r="D11" s="41"/>
      <c r="E11" s="41"/>
      <c r="F11" s="41"/>
      <c r="G11" s="7"/>
    </row>
    <row r="12" spans="1:7" ht="4.5" customHeight="1" thickBot="1">
      <c r="A12" s="42" t="s">
        <v>9</v>
      </c>
      <c r="B12" s="42"/>
      <c r="C12" s="43" t="s">
        <v>10</v>
      </c>
      <c r="D12" s="43">
        <v>4753.3</v>
      </c>
      <c r="E12" s="43">
        <v>1.7</v>
      </c>
      <c r="F12" s="44">
        <f>D12*E12</f>
        <v>8080.61</v>
      </c>
      <c r="G12" s="45">
        <f>F12*12</f>
        <v>96967.319999999992</v>
      </c>
    </row>
    <row r="13" spans="1:7" ht="15.75" thickBot="1">
      <c r="A13" s="42"/>
      <c r="B13" s="42"/>
      <c r="C13" s="43"/>
      <c r="D13" s="43"/>
      <c r="E13" s="43"/>
      <c r="F13" s="44"/>
      <c r="G13" s="45"/>
    </row>
    <row r="14" spans="1:7" ht="15.75" customHeight="1" thickBot="1">
      <c r="A14" s="40" t="s">
        <v>11</v>
      </c>
      <c r="B14" s="46"/>
      <c r="C14" s="8" t="s">
        <v>12</v>
      </c>
      <c r="D14" s="8">
        <v>4753.3</v>
      </c>
      <c r="E14" s="8">
        <v>7.32</v>
      </c>
      <c r="F14" s="9">
        <f>D14*E14</f>
        <v>34794.156000000003</v>
      </c>
      <c r="G14" s="10">
        <v>34794.160000000003</v>
      </c>
    </row>
    <row r="15" spans="1:7" ht="15.75" customHeight="1" thickBot="1">
      <c r="A15" s="42" t="s">
        <v>13</v>
      </c>
      <c r="B15" s="42"/>
      <c r="C15" s="8" t="s">
        <v>14</v>
      </c>
      <c r="D15" s="11">
        <v>4</v>
      </c>
      <c r="E15" s="8">
        <v>686.07</v>
      </c>
      <c r="F15" s="8">
        <v>2744.28</v>
      </c>
      <c r="G15" s="12">
        <v>2744.28</v>
      </c>
    </row>
    <row r="16" spans="1:7" ht="15.75" customHeight="1" thickBot="1">
      <c r="A16" s="40" t="s">
        <v>38</v>
      </c>
      <c r="B16" s="46"/>
      <c r="C16" s="8" t="s">
        <v>12</v>
      </c>
      <c r="D16" s="11">
        <v>270</v>
      </c>
      <c r="E16" s="8">
        <v>100.64</v>
      </c>
      <c r="F16" s="8">
        <f>D16*E16</f>
        <v>27172.799999999999</v>
      </c>
      <c r="G16" s="12">
        <v>27172.799999999999</v>
      </c>
    </row>
    <row r="17" spans="1:13" ht="15.75" customHeight="1" thickBot="1">
      <c r="A17" s="42" t="s">
        <v>15</v>
      </c>
      <c r="B17" s="42"/>
      <c r="C17" s="8" t="s">
        <v>16</v>
      </c>
      <c r="D17" s="8">
        <v>4753.3</v>
      </c>
      <c r="E17" s="8">
        <v>0.15</v>
      </c>
      <c r="F17" s="9">
        <f>E17*D17</f>
        <v>712.995</v>
      </c>
      <c r="G17" s="12">
        <f>F17*12</f>
        <v>8555.94</v>
      </c>
    </row>
    <row r="18" spans="1:13" ht="15.75" customHeight="1" thickBot="1">
      <c r="A18" s="47" t="s">
        <v>17</v>
      </c>
      <c r="B18" s="48"/>
      <c r="C18" s="8" t="s">
        <v>12</v>
      </c>
      <c r="D18" s="8">
        <v>29008</v>
      </c>
      <c r="E18" s="8">
        <v>2</v>
      </c>
      <c r="F18" s="9">
        <v>2</v>
      </c>
      <c r="G18" s="10">
        <f>D18*E18</f>
        <v>58016</v>
      </c>
    </row>
    <row r="19" spans="1:13" ht="27.75" customHeight="1" thickBot="1">
      <c r="A19" s="42" t="s">
        <v>39</v>
      </c>
      <c r="B19" s="42"/>
      <c r="C19" s="8" t="s">
        <v>40</v>
      </c>
      <c r="D19" s="8"/>
      <c r="E19" s="8"/>
      <c r="F19" s="9"/>
      <c r="G19" s="13">
        <v>193632.25</v>
      </c>
      <c r="M19" s="26"/>
    </row>
    <row r="20" spans="1:13" ht="15.75" customHeight="1" thickBot="1">
      <c r="A20" s="42" t="s">
        <v>41</v>
      </c>
      <c r="B20" s="42"/>
      <c r="C20" s="42"/>
      <c r="D20" s="42"/>
      <c r="E20" s="42"/>
      <c r="F20" s="42"/>
      <c r="G20" s="12"/>
    </row>
    <row r="21" spans="1:13" ht="24" thickBot="1">
      <c r="A21" s="52" t="s">
        <v>42</v>
      </c>
      <c r="B21" s="52"/>
      <c r="C21" s="8" t="s">
        <v>18</v>
      </c>
      <c r="D21" s="8">
        <v>120</v>
      </c>
      <c r="E21" s="8">
        <v>27.58</v>
      </c>
      <c r="F21" s="9">
        <f>D21*E21</f>
        <v>3309.6</v>
      </c>
      <c r="G21" s="12">
        <f>F21*4</f>
        <v>13238.4</v>
      </c>
    </row>
    <row r="22" spans="1:13" ht="24" customHeight="1" thickBot="1">
      <c r="A22" s="52" t="s">
        <v>43</v>
      </c>
      <c r="B22" s="52"/>
      <c r="C22" s="8" t="s">
        <v>19</v>
      </c>
      <c r="D22" s="8">
        <v>120</v>
      </c>
      <c r="E22" s="8">
        <v>13.78</v>
      </c>
      <c r="F22" s="9">
        <f>D22*E22</f>
        <v>1653.6</v>
      </c>
      <c r="G22" s="12">
        <f>F22*2</f>
        <v>3307.2</v>
      </c>
    </row>
    <row r="23" spans="1:13" ht="15.75" thickBot="1">
      <c r="A23" s="40" t="s">
        <v>44</v>
      </c>
      <c r="B23" s="46"/>
      <c r="C23" s="8" t="s">
        <v>37</v>
      </c>
      <c r="D23" s="8">
        <v>14</v>
      </c>
      <c r="E23" s="8">
        <v>1014.01</v>
      </c>
      <c r="F23" s="9">
        <f>D23*E23</f>
        <v>14196.14</v>
      </c>
      <c r="G23" s="12">
        <v>14196.14</v>
      </c>
    </row>
    <row r="24" spans="1:13" ht="24.75" customHeight="1" thickBot="1">
      <c r="A24" s="42" t="s">
        <v>45</v>
      </c>
      <c r="B24" s="42"/>
      <c r="C24" s="8" t="s">
        <v>20</v>
      </c>
      <c r="D24" s="14"/>
      <c r="E24" s="8"/>
      <c r="F24" s="9"/>
      <c r="G24" s="13">
        <v>55952.03</v>
      </c>
    </row>
    <row r="25" spans="1:13" ht="15.75" customHeight="1" thickBot="1">
      <c r="A25" s="52" t="s">
        <v>46</v>
      </c>
      <c r="B25" s="52"/>
      <c r="C25" s="8" t="s">
        <v>21</v>
      </c>
      <c r="D25" s="8">
        <v>4753.3</v>
      </c>
      <c r="E25" s="8">
        <v>0.85</v>
      </c>
      <c r="F25" s="9">
        <f>D25*E25</f>
        <v>4040.3049999999998</v>
      </c>
      <c r="G25" s="12">
        <f>F25*12</f>
        <v>48483.659999999996</v>
      </c>
    </row>
    <row r="26" spans="1:13" ht="15.75" customHeight="1" thickBot="1">
      <c r="A26" s="52" t="s">
        <v>47</v>
      </c>
      <c r="B26" s="52"/>
      <c r="C26" s="8" t="s">
        <v>16</v>
      </c>
      <c r="D26" s="8">
        <v>4753.3</v>
      </c>
      <c r="E26" s="8">
        <v>1.1000000000000001</v>
      </c>
      <c r="F26" s="9">
        <f>D26*E26</f>
        <v>5228.630000000001</v>
      </c>
      <c r="G26" s="12">
        <f>F26*12</f>
        <v>62743.560000000012</v>
      </c>
    </row>
    <row r="27" spans="1:13" ht="15.75" customHeight="1" thickBot="1">
      <c r="A27" s="42" t="s">
        <v>48</v>
      </c>
      <c r="B27" s="42"/>
      <c r="C27" s="8" t="s">
        <v>22</v>
      </c>
      <c r="D27" s="15">
        <v>1</v>
      </c>
      <c r="E27" s="9">
        <v>1000</v>
      </c>
      <c r="F27" s="9">
        <v>1000</v>
      </c>
      <c r="G27" s="10">
        <f>F27*12</f>
        <v>12000</v>
      </c>
    </row>
    <row r="28" spans="1:13" ht="15.75" customHeight="1" thickBot="1">
      <c r="A28" s="52" t="s">
        <v>49</v>
      </c>
      <c r="B28" s="52"/>
      <c r="C28" s="8" t="s">
        <v>23</v>
      </c>
      <c r="D28" s="8">
        <v>4753.3</v>
      </c>
      <c r="E28" s="9">
        <v>4.2</v>
      </c>
      <c r="F28" s="9">
        <f>D28*E28</f>
        <v>19963.86</v>
      </c>
      <c r="G28" s="10">
        <f>F28*12</f>
        <v>239566.32</v>
      </c>
    </row>
    <row r="29" spans="1:13" ht="71.25" customHeight="1" thickBot="1">
      <c r="A29" s="40" t="s">
        <v>50</v>
      </c>
      <c r="B29" s="46"/>
      <c r="C29" s="16"/>
      <c r="D29" s="8">
        <v>4753.3</v>
      </c>
      <c r="E29" s="17" t="s">
        <v>32</v>
      </c>
      <c r="F29" s="18" t="s">
        <v>33</v>
      </c>
      <c r="G29" s="12">
        <v>128390.17</v>
      </c>
    </row>
    <row r="30" spans="1:13" ht="15.75" thickBot="1">
      <c r="A30" s="53" t="s">
        <v>24</v>
      </c>
      <c r="B30" s="54"/>
      <c r="C30" s="8"/>
      <c r="D30" s="14"/>
      <c r="E30" s="8"/>
      <c r="F30" s="8"/>
      <c r="G30" s="12">
        <f>SUM(G12:G29)</f>
        <v>999760.2300000001</v>
      </c>
    </row>
    <row r="31" spans="1:13" ht="15.75" customHeight="1" thickBot="1">
      <c r="A31" s="57" t="s">
        <v>25</v>
      </c>
      <c r="B31" s="58"/>
      <c r="C31" s="8" t="s">
        <v>12</v>
      </c>
      <c r="D31" s="8">
        <v>4753.3</v>
      </c>
      <c r="E31" s="8">
        <v>14.66</v>
      </c>
      <c r="F31" s="19">
        <f>D31*E31</f>
        <v>69683.377999999997</v>
      </c>
      <c r="G31" s="12">
        <f>F31*6</f>
        <v>418100.26799999998</v>
      </c>
    </row>
    <row r="32" spans="1:13" ht="15.75" customHeight="1" thickBot="1">
      <c r="A32" s="59"/>
      <c r="B32" s="60"/>
      <c r="C32" s="23" t="s">
        <v>12</v>
      </c>
      <c r="D32" s="24">
        <v>4753.3</v>
      </c>
      <c r="E32" s="24">
        <v>15.66</v>
      </c>
      <c r="F32" s="25">
        <f>D32*E32</f>
        <v>74436.678</v>
      </c>
      <c r="G32" s="12">
        <f>F32*6</f>
        <v>446620.06799999997</v>
      </c>
    </row>
    <row r="33" spans="1:7" ht="15.75" thickBot="1">
      <c r="A33" s="61"/>
      <c r="B33" s="62"/>
      <c r="C33" s="49"/>
      <c r="D33" s="50"/>
      <c r="E33" s="50"/>
      <c r="F33" s="51"/>
      <c r="G33" s="12">
        <f>SUM(G31:G32)</f>
        <v>864720.33599999989</v>
      </c>
    </row>
    <row r="34" spans="1:7" ht="15.75" customHeight="1" thickBot="1">
      <c r="A34" s="48" t="s">
        <v>26</v>
      </c>
      <c r="B34" s="52"/>
      <c r="C34" s="8"/>
      <c r="D34" s="14"/>
      <c r="E34" s="8"/>
      <c r="F34" s="8">
        <v>0</v>
      </c>
    </row>
    <row r="35" spans="1:7" ht="15.75" customHeight="1" thickBot="1">
      <c r="A35" s="42" t="s">
        <v>34</v>
      </c>
      <c r="B35" s="42"/>
      <c r="C35" s="8"/>
      <c r="D35" s="14"/>
      <c r="E35" s="8"/>
      <c r="F35" s="9">
        <f>G33-(G30-G5)</f>
        <v>-328201.17400000012</v>
      </c>
    </row>
    <row r="36" spans="1:7" ht="15.75" customHeight="1" thickBot="1">
      <c r="A36" s="55" t="s">
        <v>35</v>
      </c>
      <c r="B36" s="55"/>
      <c r="C36" s="20"/>
      <c r="D36" s="21"/>
      <c r="E36" s="16"/>
      <c r="F36" s="4">
        <v>51513.34</v>
      </c>
    </row>
    <row r="37" spans="1:7" ht="15.75" customHeight="1" thickBot="1">
      <c r="A37" s="56" t="s">
        <v>28</v>
      </c>
      <c r="B37" s="56"/>
      <c r="C37" s="20"/>
      <c r="D37" s="21"/>
      <c r="E37" s="20"/>
      <c r="F37" s="22">
        <v>51513.34</v>
      </c>
    </row>
    <row r="40" spans="1:7">
      <c r="A40" t="s">
        <v>36</v>
      </c>
    </row>
  </sheetData>
  <mergeCells count="43">
    <mergeCell ref="A34:B34"/>
    <mergeCell ref="A35:B35"/>
    <mergeCell ref="A36:B36"/>
    <mergeCell ref="A37:B37"/>
    <mergeCell ref="A23:B23"/>
    <mergeCell ref="A31:B33"/>
    <mergeCell ref="C33:F33"/>
    <mergeCell ref="A20:F20"/>
    <mergeCell ref="A21:B21"/>
    <mergeCell ref="A22:B22"/>
    <mergeCell ref="A24:B24"/>
    <mergeCell ref="A25:B25"/>
    <mergeCell ref="A26:B26"/>
    <mergeCell ref="A27:B27"/>
    <mergeCell ref="A28:B28"/>
    <mergeCell ref="A29:B29"/>
    <mergeCell ref="A30:B30"/>
    <mergeCell ref="A14:B14"/>
    <mergeCell ref="A15:B15"/>
    <mergeCell ref="A17:B17"/>
    <mergeCell ref="A18:B18"/>
    <mergeCell ref="A19:B19"/>
    <mergeCell ref="A16:B16"/>
    <mergeCell ref="G8:G10"/>
    <mergeCell ref="A11:F11"/>
    <mergeCell ref="A12:B13"/>
    <mergeCell ref="C12:C13"/>
    <mergeCell ref="D12:D13"/>
    <mergeCell ref="E12:E13"/>
    <mergeCell ref="F12:F13"/>
    <mergeCell ref="G12:G13"/>
    <mergeCell ref="F8:F10"/>
    <mergeCell ref="A7:B7"/>
    <mergeCell ref="A8:B10"/>
    <mergeCell ref="C8:C10"/>
    <mergeCell ref="D8:D10"/>
    <mergeCell ref="E8:E10"/>
    <mergeCell ref="A6:B6"/>
    <mergeCell ref="A1:G1"/>
    <mergeCell ref="A2:G2"/>
    <mergeCell ref="B3:F3"/>
    <mergeCell ref="A4:G4"/>
    <mergeCell ref="A5:B5"/>
  </mergeCells>
  <pageMargins left="0.49" right="0.32" top="0.44" bottom="0.4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2022-03-25T06:07:25Z</cp:lastPrinted>
  <dcterms:created xsi:type="dcterms:W3CDTF">2022-03-22T09:16:46Z</dcterms:created>
  <dcterms:modified xsi:type="dcterms:W3CDTF">2022-03-25T06:07:58Z</dcterms:modified>
</cp:coreProperties>
</file>