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360" windowWidth="19815" windowHeight="765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G12" i="1"/>
  <c r="G17"/>
  <c r="G29"/>
  <c r="F16"/>
  <c r="G31"/>
  <c r="F31"/>
  <c r="G27"/>
  <c r="G25"/>
  <c r="F30"/>
  <c r="G30" s="1"/>
  <c r="G32" s="1"/>
  <c r="F27"/>
  <c r="F26"/>
  <c r="G26" s="1"/>
  <c r="F25"/>
  <c r="F23"/>
  <c r="G22"/>
  <c r="F22"/>
  <c r="F21"/>
  <c r="G21" s="1"/>
  <c r="G18"/>
  <c r="F17"/>
  <c r="F14"/>
  <c r="F12"/>
  <c r="F34" l="1"/>
</calcChain>
</file>

<file path=xl/sharedStrings.xml><?xml version="1.0" encoding="utf-8"?>
<sst xmlns="http://schemas.openxmlformats.org/spreadsheetml/2006/main" count="54" uniqueCount="48">
  <si>
    <t>Отчёт о выполненных работах по многоквартирному жилому дому, расположенному по адресу: Машинистов, д.1</t>
  </si>
  <si>
    <t>по текущему ремонту и содержанию общедомового имущества</t>
  </si>
  <si>
    <t>Виды работ</t>
  </si>
  <si>
    <t>Ед.изм.</t>
  </si>
  <si>
    <t>объем</t>
  </si>
  <si>
    <t>Цена за ед. изм., руб. в мес.</t>
  </si>
  <si>
    <t>Стоимость  в месяц, руб.</t>
  </si>
  <si>
    <t>стоимость за год. Руб.</t>
  </si>
  <si>
    <t>1. Содержание придомовой территории</t>
  </si>
  <si>
    <r>
      <t>1.1</t>
    </r>
    <r>
      <rPr>
        <sz val="7"/>
        <color theme="1"/>
        <rFont val="Times New Roman"/>
        <family val="1"/>
        <charset val="204"/>
      </rPr>
      <t>  </t>
    </r>
    <r>
      <rPr>
        <sz val="8"/>
        <color theme="1"/>
        <rFont val="Arial"/>
        <family val="2"/>
        <charset val="204"/>
      </rPr>
      <t>Уборка территории</t>
    </r>
  </si>
  <si>
    <t>кв.м</t>
  </si>
  <si>
    <t>1.2 Механизированная уборка территории</t>
  </si>
  <si>
    <t>кв.м.</t>
  </si>
  <si>
    <t>1.3 Завоз пескасоляной смеси</t>
  </si>
  <si>
    <t>куб.м</t>
  </si>
  <si>
    <r>
      <t>2.</t>
    </r>
    <r>
      <rPr>
        <sz val="7"/>
        <color theme="1"/>
        <rFont val="Times New Roman"/>
        <family val="1"/>
        <charset val="204"/>
      </rPr>
      <t xml:space="preserve">            </t>
    </r>
    <r>
      <rPr>
        <sz val="8"/>
        <color theme="1"/>
        <rFont val="Arial"/>
        <family val="2"/>
        <charset val="204"/>
      </rPr>
      <t xml:space="preserve"> Дератизация </t>
    </r>
  </si>
  <si>
    <t>Кв.м</t>
  </si>
  <si>
    <t xml:space="preserve">3. Дезинфекция </t>
  </si>
  <si>
    <t>Шт. 4 раза в год</t>
  </si>
  <si>
    <t>Шт. 2 раз в год</t>
  </si>
  <si>
    <t>шт.</t>
  </si>
  <si>
    <t>1 раз в год</t>
  </si>
  <si>
    <t> Кв.м</t>
  </si>
  <si>
    <t>м3</t>
  </si>
  <si>
    <t>Всего выполнено работ и оказано услуг</t>
  </si>
  <si>
    <t>Начислено  за содержание и ремонт собственникам и нанимателям жилых помещений</t>
  </si>
  <si>
    <t>Доходы от использования общедомового имущества</t>
  </si>
  <si>
    <t>Остаток на лицевом счёте дома на 01.01.2021г.</t>
  </si>
  <si>
    <t>Общий долг по дому за ЖКУ на 01.01.2021г., в т.ч.:</t>
  </si>
  <si>
    <t xml:space="preserve">за содержание жилья </t>
  </si>
  <si>
    <t>за период с  01.01.2021 г. по 31.12.2021 г.</t>
  </si>
  <si>
    <t>Общий долг по дому за ЖКУ на 01.01.2021 г., в т.ч.:</t>
  </si>
  <si>
    <t>Площадь дома 1259,6 кв. м, тариф 18.01 руб.с кв.м.</t>
  </si>
  <si>
    <t>0,36            0,2                0,77</t>
  </si>
  <si>
    <t>453,46   251,92          969,89</t>
  </si>
  <si>
    <t xml:space="preserve">1.4 Очистка от наледи и снега козырьков  </t>
  </si>
  <si>
    <t>4. Текущий ремонт и содержание инженерных коммуникаций, конструктивных элементов</t>
  </si>
  <si>
    <t>смета</t>
  </si>
  <si>
    <t>Директор                                                                                         П.Ю.Янюк</t>
  </si>
  <si>
    <r>
      <t>5.</t>
    </r>
    <r>
      <rPr>
        <sz val="7"/>
        <color theme="1"/>
        <rFont val="Times New Roman"/>
        <family val="1"/>
        <charset val="204"/>
      </rPr>
      <t xml:space="preserve">            </t>
    </r>
    <r>
      <rPr>
        <sz val="8"/>
        <color theme="1"/>
        <rFont val="Arial"/>
        <family val="2"/>
        <charset val="204"/>
      </rPr>
      <t>Противопожарные работы:</t>
    </r>
  </si>
  <si>
    <t>5.1  Дымоходы</t>
  </si>
  <si>
    <t>5.2  Вентканалы</t>
  </si>
  <si>
    <t>5.3 Устранение завалов кв. 7</t>
  </si>
  <si>
    <t>6. Техническое обслуживание и ремонт внутридомового газового оборудования</t>
  </si>
  <si>
    <r>
      <t>7.</t>
    </r>
    <r>
      <rPr>
        <sz val="7"/>
        <color theme="1"/>
        <rFont val="Times New Roman"/>
        <family val="1"/>
        <charset val="204"/>
      </rPr>
      <t xml:space="preserve">            </t>
    </r>
    <r>
      <rPr>
        <sz val="8"/>
        <color theme="1"/>
        <rFont val="Arial"/>
        <family val="2"/>
        <charset val="204"/>
      </rPr>
      <t>Работы аварийного характера</t>
    </r>
  </si>
  <si>
    <r>
      <t>8.</t>
    </r>
    <r>
      <rPr>
        <sz val="7"/>
        <color theme="1"/>
        <rFont val="Times New Roman"/>
        <family val="1"/>
        <charset val="204"/>
      </rPr>
      <t xml:space="preserve">            </t>
    </r>
    <r>
      <rPr>
        <sz val="8"/>
        <color theme="1"/>
        <rFont val="Arial"/>
        <family val="2"/>
        <charset val="204"/>
      </rPr>
      <t>Уборка мест общего пользования</t>
    </r>
  </si>
  <si>
    <t>9. Услуги по управлению МКД</t>
  </si>
  <si>
    <t>10. Расходы на оплату холодной воды, горячей воды, электрической энергии, тепловой энергии, потребляемой при содержания общего имущества в многоквартирном доме, отведения сточных вод в целях содержания общего имущества в многоквартирном доме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</si>
</sst>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b/>
      <sz val="10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sz val="8"/>
      <color theme="1"/>
      <name val="Arial"/>
      <family val="2"/>
      <charset val="204"/>
    </font>
    <font>
      <b/>
      <sz val="8"/>
      <color theme="1"/>
      <name val="Arial"/>
      <family val="2"/>
      <charset val="204"/>
    </font>
    <font>
      <sz val="7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61">
    <xf numFmtId="0" fontId="0" fillId="0" borderId="0" xfId="0"/>
    <xf numFmtId="0" fontId="1" fillId="0" borderId="0" xfId="0" applyFont="1" applyAlignment="1">
      <alignment horizontal="center" vertical="top" wrapText="1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5" xfId="0" applyFont="1" applyBorder="1" applyAlignment="1">
      <alignment horizont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 vertical="top" wrapText="1"/>
    </xf>
    <xf numFmtId="0" fontId="3" fillId="0" borderId="5" xfId="0" applyFont="1" applyBorder="1" applyAlignment="1">
      <alignment wrapText="1"/>
    </xf>
    <xf numFmtId="0" fontId="3" fillId="0" borderId="17" xfId="0" applyFont="1" applyBorder="1" applyAlignment="1">
      <alignment horizontal="center" wrapText="1"/>
    </xf>
    <xf numFmtId="2" fontId="3" fillId="0" borderId="17" xfId="0" applyNumberFormat="1" applyFont="1" applyBorder="1" applyAlignment="1">
      <alignment horizontal="center" wrapText="1"/>
    </xf>
    <xf numFmtId="2" fontId="3" fillId="0" borderId="17" xfId="0" applyNumberFormat="1" applyFont="1" applyBorder="1" applyAlignment="1">
      <alignment horizontal="right"/>
    </xf>
    <xf numFmtId="0" fontId="3" fillId="0" borderId="17" xfId="0" applyFont="1" applyBorder="1" applyAlignment="1">
      <alignment horizontal="center" vertical="center" wrapText="1"/>
    </xf>
    <xf numFmtId="2" fontId="3" fillId="0" borderId="17" xfId="0" applyNumberFormat="1" applyFont="1" applyBorder="1"/>
    <xf numFmtId="0" fontId="3" fillId="0" borderId="17" xfId="0" applyFont="1" applyBorder="1"/>
    <xf numFmtId="0" fontId="3" fillId="0" borderId="17" xfId="0" applyFont="1" applyBorder="1" applyAlignment="1">
      <alignment horizontal="center" vertical="top" wrapText="1"/>
    </xf>
    <xf numFmtId="0" fontId="3" fillId="0" borderId="17" xfId="0" applyFont="1" applyFill="1" applyBorder="1"/>
    <xf numFmtId="0" fontId="3" fillId="0" borderId="13" xfId="0" applyFont="1" applyBorder="1" applyAlignment="1">
      <alignment horizontal="center" wrapText="1"/>
    </xf>
    <xf numFmtId="2" fontId="3" fillId="0" borderId="13" xfId="0" applyNumberFormat="1" applyFont="1" applyBorder="1" applyAlignment="1">
      <alignment horizontal="center" wrapText="1"/>
    </xf>
    <xf numFmtId="2" fontId="3" fillId="0" borderId="18" xfId="0" applyNumberFormat="1" applyFont="1" applyBorder="1" applyAlignment="1">
      <alignment horizontal="center" wrapText="1"/>
    </xf>
    <xf numFmtId="2" fontId="3" fillId="0" borderId="19" xfId="0" applyNumberFormat="1" applyFont="1" applyBorder="1" applyAlignment="1">
      <alignment horizontal="right" wrapText="1"/>
    </xf>
    <xf numFmtId="4" fontId="3" fillId="0" borderId="17" xfId="0" applyNumberFormat="1" applyFont="1" applyBorder="1" applyAlignment="1">
      <alignment horizontal="center" wrapText="1"/>
    </xf>
    <xf numFmtId="0" fontId="0" fillId="0" borderId="17" xfId="0" applyFont="1" applyBorder="1"/>
    <xf numFmtId="0" fontId="0" fillId="0" borderId="0" xfId="0" applyFont="1"/>
    <xf numFmtId="0" fontId="3" fillId="0" borderId="18" xfId="0" applyFont="1" applyBorder="1" applyAlignment="1">
      <alignment horizontal="center" wrapText="1"/>
    </xf>
    <xf numFmtId="0" fontId="3" fillId="0" borderId="18" xfId="0" applyFont="1" applyBorder="1" applyAlignment="1">
      <alignment horizontal="center" vertical="top" wrapText="1"/>
    </xf>
    <xf numFmtId="0" fontId="3" fillId="0" borderId="17" xfId="0" applyFont="1" applyBorder="1" applyAlignment="1">
      <alignment horizontal="center"/>
    </xf>
    <xf numFmtId="0" fontId="3" fillId="0" borderId="1" xfId="0" applyFont="1" applyBorder="1" applyAlignment="1">
      <alignment horizontal="left" wrapText="1"/>
    </xf>
    <xf numFmtId="0" fontId="1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 wrapText="1"/>
    </xf>
    <xf numFmtId="0" fontId="3" fillId="0" borderId="6" xfId="0" applyFont="1" applyBorder="1" applyAlignment="1">
      <alignment horizontal="center" wrapText="1"/>
    </xf>
    <xf numFmtId="0" fontId="3" fillId="0" borderId="7" xfId="0" applyFont="1" applyBorder="1" applyAlignment="1">
      <alignment horizontal="center" wrapText="1"/>
    </xf>
    <xf numFmtId="0" fontId="3" fillId="0" borderId="9" xfId="0" applyFont="1" applyBorder="1" applyAlignment="1">
      <alignment horizontal="center" wrapText="1"/>
    </xf>
    <xf numFmtId="0" fontId="3" fillId="0" borderId="10" xfId="0" applyFont="1" applyBorder="1" applyAlignment="1">
      <alignment horizontal="center" wrapText="1"/>
    </xf>
    <xf numFmtId="0" fontId="3" fillId="0" borderId="12" xfId="0" applyFont="1" applyBorder="1" applyAlignment="1">
      <alignment horizontal="center" wrapText="1"/>
    </xf>
    <xf numFmtId="0" fontId="3" fillId="0" borderId="13" xfId="0" applyFont="1" applyBorder="1" applyAlignment="1">
      <alignment horizontal="center" wrapText="1"/>
    </xf>
    <xf numFmtId="0" fontId="3" fillId="0" borderId="8" xfId="0" applyFont="1" applyBorder="1" applyAlignment="1">
      <alignment horizontal="center" wrapText="1"/>
    </xf>
    <xf numFmtId="0" fontId="3" fillId="0" borderId="11" xfId="0" applyFont="1" applyBorder="1" applyAlignment="1">
      <alignment horizontal="center" wrapText="1"/>
    </xf>
    <xf numFmtId="0" fontId="3" fillId="0" borderId="14" xfId="0" applyFont="1" applyBorder="1" applyAlignment="1">
      <alignment horizontal="center" wrapText="1"/>
    </xf>
    <xf numFmtId="0" fontId="3" fillId="0" borderId="15" xfId="0" applyFont="1" applyBorder="1" applyAlignment="1">
      <alignment horizontal="left" wrapText="1"/>
    </xf>
    <xf numFmtId="0" fontId="3" fillId="0" borderId="16" xfId="0" applyFont="1" applyBorder="1" applyAlignment="1">
      <alignment horizontal="left" wrapText="1"/>
    </xf>
    <xf numFmtId="0" fontId="3" fillId="0" borderId="17" xfId="0" applyFont="1" applyBorder="1" applyAlignment="1">
      <alignment horizontal="left" wrapText="1"/>
    </xf>
    <xf numFmtId="0" fontId="3" fillId="0" borderId="17" xfId="0" applyFont="1" applyBorder="1" applyAlignment="1">
      <alignment horizontal="center" wrapText="1"/>
    </xf>
    <xf numFmtId="2" fontId="3" fillId="0" borderId="17" xfId="0" applyNumberFormat="1" applyFont="1" applyBorder="1" applyAlignment="1">
      <alignment horizontal="center" wrapText="1"/>
    </xf>
    <xf numFmtId="2" fontId="3" fillId="0" borderId="17" xfId="0" applyNumberFormat="1" applyFont="1" applyBorder="1" applyAlignment="1">
      <alignment horizontal="right"/>
    </xf>
    <xf numFmtId="0" fontId="3" fillId="0" borderId="5" xfId="0" applyFont="1" applyBorder="1" applyAlignment="1">
      <alignment horizontal="left" wrapText="1"/>
    </xf>
    <xf numFmtId="0" fontId="3" fillId="0" borderId="15" xfId="0" applyFont="1" applyBorder="1" applyAlignment="1">
      <alignment wrapText="1"/>
    </xf>
    <xf numFmtId="0" fontId="3" fillId="0" borderId="5" xfId="0" applyFont="1" applyBorder="1" applyAlignment="1">
      <alignment wrapText="1"/>
    </xf>
    <xf numFmtId="0" fontId="3" fillId="0" borderId="18" xfId="0" applyFont="1" applyBorder="1" applyAlignment="1">
      <alignment wrapText="1"/>
    </xf>
    <xf numFmtId="0" fontId="3" fillId="0" borderId="16" xfId="0" applyFont="1" applyBorder="1" applyAlignment="1">
      <alignment wrapText="1"/>
    </xf>
    <xf numFmtId="0" fontId="3" fillId="0" borderId="20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left" vertical="center" wrapText="1"/>
    </xf>
    <xf numFmtId="0" fontId="3" fillId="0" borderId="18" xfId="0" applyFont="1" applyBorder="1" applyAlignment="1">
      <alignment horizontal="left" vertical="center" wrapText="1"/>
    </xf>
    <xf numFmtId="0" fontId="3" fillId="0" borderId="13" xfId="0" applyFont="1" applyBorder="1" applyAlignment="1">
      <alignment horizontal="left" vertical="center" wrapText="1"/>
    </xf>
    <xf numFmtId="0" fontId="3" fillId="0" borderId="17" xfId="0" applyFont="1" applyBorder="1" applyAlignment="1">
      <alignment wrapText="1"/>
    </xf>
    <xf numFmtId="0" fontId="3" fillId="0" borderId="15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39"/>
  <sheetViews>
    <sheetView tabSelected="1" topLeftCell="A19" workbookViewId="0">
      <selection activeCell="M22" sqref="M22"/>
    </sheetView>
  </sheetViews>
  <sheetFormatPr defaultRowHeight="15"/>
  <cols>
    <col min="1" max="1" width="19.42578125" customWidth="1"/>
    <col min="2" max="2" width="26.28515625" customWidth="1"/>
    <col min="5" max="5" width="10.28515625" customWidth="1"/>
    <col min="6" max="6" width="10.140625" customWidth="1"/>
    <col min="7" max="7" width="10.42578125" customWidth="1"/>
  </cols>
  <sheetData>
    <row r="1" spans="1:7" ht="32.25" customHeight="1">
      <c r="A1" s="29" t="s">
        <v>0</v>
      </c>
      <c r="B1" s="29"/>
      <c r="C1" s="29"/>
      <c r="D1" s="29"/>
      <c r="E1" s="29"/>
      <c r="F1" s="29"/>
      <c r="G1" s="29"/>
    </row>
    <row r="2" spans="1:7">
      <c r="A2" s="29" t="s">
        <v>1</v>
      </c>
      <c r="B2" s="29"/>
      <c r="C2" s="29"/>
      <c r="D2" s="29"/>
      <c r="E2" s="29"/>
      <c r="F2" s="29"/>
      <c r="G2" s="29"/>
    </row>
    <row r="3" spans="1:7">
      <c r="A3" s="1"/>
      <c r="B3" s="29" t="s">
        <v>30</v>
      </c>
      <c r="C3" s="29"/>
      <c r="D3" s="29"/>
      <c r="E3" s="29"/>
      <c r="F3" s="29"/>
    </row>
    <row r="4" spans="1:7">
      <c r="A4" s="30" t="s">
        <v>32</v>
      </c>
      <c r="B4" s="30"/>
      <c r="C4" s="30"/>
      <c r="D4" s="30"/>
      <c r="E4" s="30"/>
      <c r="F4" s="30"/>
    </row>
    <row r="5" spans="1:7" ht="15.75" thickBot="1">
      <c r="A5" s="28" t="s">
        <v>27</v>
      </c>
      <c r="B5" s="28"/>
      <c r="C5" s="2"/>
      <c r="D5" s="3"/>
      <c r="E5" s="3"/>
      <c r="F5" s="4"/>
      <c r="G5" s="5">
        <v>-2566.87</v>
      </c>
    </row>
    <row r="6" spans="1:7" ht="15.75" thickBot="1">
      <c r="A6" s="28" t="s">
        <v>31</v>
      </c>
      <c r="B6" s="28"/>
      <c r="C6" s="2"/>
      <c r="D6" s="3"/>
      <c r="E6" s="3"/>
      <c r="F6" s="4"/>
      <c r="G6" s="6">
        <v>81863.12</v>
      </c>
    </row>
    <row r="7" spans="1:7" ht="15.75" thickBot="1">
      <c r="A7" s="31"/>
      <c r="B7" s="31"/>
      <c r="C7" s="7"/>
      <c r="D7" s="8"/>
      <c r="E7" s="7"/>
      <c r="F7" s="7"/>
    </row>
    <row r="8" spans="1:7" ht="2.25" customHeight="1">
      <c r="A8" s="32" t="s">
        <v>2</v>
      </c>
      <c r="B8" s="33"/>
      <c r="C8" s="38" t="s">
        <v>3</v>
      </c>
      <c r="D8" s="38" t="s">
        <v>4</v>
      </c>
      <c r="E8" s="38" t="s">
        <v>5</v>
      </c>
      <c r="F8" s="38" t="s">
        <v>6</v>
      </c>
      <c r="G8" s="38" t="s">
        <v>7</v>
      </c>
    </row>
    <row r="9" spans="1:7">
      <c r="A9" s="34"/>
      <c r="B9" s="35"/>
      <c r="C9" s="39"/>
      <c r="D9" s="39"/>
      <c r="E9" s="39"/>
      <c r="F9" s="39"/>
      <c r="G9" s="39"/>
    </row>
    <row r="10" spans="1:7" ht="15.75" thickBot="1">
      <c r="A10" s="36"/>
      <c r="B10" s="37"/>
      <c r="C10" s="40"/>
      <c r="D10" s="40"/>
      <c r="E10" s="40"/>
      <c r="F10" s="40"/>
      <c r="G10" s="40"/>
    </row>
    <row r="11" spans="1:7" ht="15.75" thickBot="1">
      <c r="A11" s="41" t="s">
        <v>8</v>
      </c>
      <c r="B11" s="42"/>
      <c r="C11" s="42"/>
      <c r="D11" s="42"/>
      <c r="E11" s="42"/>
      <c r="F11" s="42"/>
      <c r="G11" s="9"/>
    </row>
    <row r="12" spans="1:7" ht="1.5" customHeight="1" thickBot="1">
      <c r="A12" s="43" t="s">
        <v>9</v>
      </c>
      <c r="B12" s="43"/>
      <c r="C12" s="44" t="s">
        <v>10</v>
      </c>
      <c r="D12" s="44">
        <v>1259.5999999999999</v>
      </c>
      <c r="E12" s="44">
        <v>1.8</v>
      </c>
      <c r="F12" s="45">
        <f>D12*E12</f>
        <v>2267.2799999999997</v>
      </c>
      <c r="G12" s="46">
        <f>F12*12</f>
        <v>27207.359999999997</v>
      </c>
    </row>
    <row r="13" spans="1:7" ht="15.75" thickBot="1">
      <c r="A13" s="43"/>
      <c r="B13" s="43"/>
      <c r="C13" s="44"/>
      <c r="D13" s="44"/>
      <c r="E13" s="44"/>
      <c r="F13" s="45"/>
      <c r="G13" s="46"/>
    </row>
    <row r="14" spans="1:7" ht="15.75" thickBot="1">
      <c r="A14" s="41" t="s">
        <v>11</v>
      </c>
      <c r="B14" s="47"/>
      <c r="C14" s="10" t="s">
        <v>12</v>
      </c>
      <c r="D14" s="10">
        <v>1259.5999999999999</v>
      </c>
      <c r="E14" s="10">
        <v>7.32</v>
      </c>
      <c r="F14" s="11">
        <f>D14*E14</f>
        <v>9220.271999999999</v>
      </c>
      <c r="G14" s="12">
        <v>9220.27</v>
      </c>
    </row>
    <row r="15" spans="1:7" ht="15.75" thickBot="1">
      <c r="A15" s="43" t="s">
        <v>13</v>
      </c>
      <c r="B15" s="43"/>
      <c r="C15" s="10" t="s">
        <v>14</v>
      </c>
      <c r="D15" s="13">
        <v>4</v>
      </c>
      <c r="E15" s="10">
        <v>326.16000000000003</v>
      </c>
      <c r="F15" s="10">
        <v>1304.6400000000001</v>
      </c>
      <c r="G15" s="14">
        <v>1304.6400000000001</v>
      </c>
    </row>
    <row r="16" spans="1:7" ht="15.75" thickBot="1">
      <c r="A16" s="41" t="s">
        <v>35</v>
      </c>
      <c r="B16" s="47"/>
      <c r="C16" s="10" t="s">
        <v>20</v>
      </c>
      <c r="D16" s="13">
        <v>2</v>
      </c>
      <c r="E16" s="10">
        <v>150</v>
      </c>
      <c r="F16" s="10">
        <f>D16*E16</f>
        <v>300</v>
      </c>
      <c r="G16" s="14">
        <v>300</v>
      </c>
    </row>
    <row r="17" spans="1:7" ht="15.75" thickBot="1">
      <c r="A17" s="43" t="s">
        <v>15</v>
      </c>
      <c r="B17" s="43"/>
      <c r="C17" s="10" t="s">
        <v>16</v>
      </c>
      <c r="D17" s="10">
        <v>1259.5999999999999</v>
      </c>
      <c r="E17" s="10">
        <v>0.15</v>
      </c>
      <c r="F17" s="11">
        <f>D17*E17</f>
        <v>188.93999999999997</v>
      </c>
      <c r="G17" s="14">
        <f>F17*12</f>
        <v>2267.2799999999997</v>
      </c>
    </row>
    <row r="18" spans="1:7" ht="15.75" thickBot="1">
      <c r="A18" s="48" t="s">
        <v>17</v>
      </c>
      <c r="B18" s="49"/>
      <c r="C18" s="10" t="s">
        <v>12</v>
      </c>
      <c r="D18" s="10">
        <v>1200</v>
      </c>
      <c r="E18" s="10">
        <v>2</v>
      </c>
      <c r="F18" s="11">
        <v>2</v>
      </c>
      <c r="G18" s="12">
        <f>D18*E18</f>
        <v>2400</v>
      </c>
    </row>
    <row r="19" spans="1:7" ht="27" customHeight="1" thickBot="1">
      <c r="A19" s="43" t="s">
        <v>36</v>
      </c>
      <c r="B19" s="43"/>
      <c r="C19" s="10" t="s">
        <v>37</v>
      </c>
      <c r="D19" s="10"/>
      <c r="E19" s="10"/>
      <c r="F19" s="11"/>
      <c r="G19" s="15">
        <v>60865.74</v>
      </c>
    </row>
    <row r="20" spans="1:7" ht="15.75" thickBot="1">
      <c r="A20" s="43" t="s">
        <v>39</v>
      </c>
      <c r="B20" s="43"/>
      <c r="C20" s="43"/>
      <c r="D20" s="43"/>
      <c r="E20" s="43"/>
      <c r="F20" s="43"/>
      <c r="G20" s="14"/>
    </row>
    <row r="21" spans="1:7" ht="24" thickBot="1">
      <c r="A21" s="58" t="s">
        <v>40</v>
      </c>
      <c r="B21" s="58"/>
      <c r="C21" s="10" t="s">
        <v>18</v>
      </c>
      <c r="D21" s="10">
        <v>32</v>
      </c>
      <c r="E21" s="10">
        <v>27.58</v>
      </c>
      <c r="F21" s="11">
        <f>D21*E21</f>
        <v>882.56</v>
      </c>
      <c r="G21" s="14">
        <f>F21*4</f>
        <v>3530.24</v>
      </c>
    </row>
    <row r="22" spans="1:7" ht="24" thickBot="1">
      <c r="A22" s="58" t="s">
        <v>41</v>
      </c>
      <c r="B22" s="58"/>
      <c r="C22" s="10" t="s">
        <v>19</v>
      </c>
      <c r="D22" s="10">
        <v>32</v>
      </c>
      <c r="E22" s="10">
        <v>13.78</v>
      </c>
      <c r="F22" s="11">
        <f>D22*E22</f>
        <v>440.96</v>
      </c>
      <c r="G22" s="14">
        <f>F22*2</f>
        <v>881.92</v>
      </c>
    </row>
    <row r="23" spans="1:7" ht="15.75" thickBot="1">
      <c r="A23" s="41" t="s">
        <v>42</v>
      </c>
      <c r="B23" s="47"/>
      <c r="C23" s="10" t="s">
        <v>20</v>
      </c>
      <c r="D23" s="10">
        <v>2</v>
      </c>
      <c r="E23" s="10">
        <v>1014.01</v>
      </c>
      <c r="F23" s="11">
        <f>D23*E23</f>
        <v>2028.02</v>
      </c>
      <c r="G23" s="14">
        <v>2028.02</v>
      </c>
    </row>
    <row r="24" spans="1:7" ht="26.25" customHeight="1" thickBot="1">
      <c r="A24" s="43" t="s">
        <v>43</v>
      </c>
      <c r="B24" s="43"/>
      <c r="C24" s="10" t="s">
        <v>21</v>
      </c>
      <c r="D24" s="16"/>
      <c r="E24" s="10"/>
      <c r="F24" s="11"/>
      <c r="G24" s="17">
        <v>15989.77</v>
      </c>
    </row>
    <row r="25" spans="1:7" ht="15.75" thickBot="1">
      <c r="A25" s="58" t="s">
        <v>44</v>
      </c>
      <c r="B25" s="58"/>
      <c r="C25" s="10" t="s">
        <v>22</v>
      </c>
      <c r="D25" s="10">
        <v>1259.5999999999999</v>
      </c>
      <c r="E25" s="10">
        <v>0.85</v>
      </c>
      <c r="F25" s="11">
        <f>D25*E25</f>
        <v>1070.6599999999999</v>
      </c>
      <c r="G25" s="14">
        <f>F25*12</f>
        <v>12847.919999999998</v>
      </c>
    </row>
    <row r="26" spans="1:7" ht="15.75" thickBot="1">
      <c r="A26" s="58" t="s">
        <v>45</v>
      </c>
      <c r="B26" s="58"/>
      <c r="C26" s="10" t="s">
        <v>16</v>
      </c>
      <c r="D26" s="10">
        <v>1259.5999999999999</v>
      </c>
      <c r="E26" s="10">
        <v>1.1000000000000001</v>
      </c>
      <c r="F26" s="11">
        <f>D26*E26</f>
        <v>1385.56</v>
      </c>
      <c r="G26" s="14">
        <f>F26*12</f>
        <v>16626.72</v>
      </c>
    </row>
    <row r="27" spans="1:7" ht="15.75" thickBot="1">
      <c r="A27" s="58" t="s">
        <v>46</v>
      </c>
      <c r="B27" s="58"/>
      <c r="C27" s="10" t="s">
        <v>23</v>
      </c>
      <c r="D27" s="10">
        <v>1259.5999999999999</v>
      </c>
      <c r="E27" s="11">
        <v>4.12</v>
      </c>
      <c r="F27" s="11">
        <f>D27*E27</f>
        <v>5189.5519999999997</v>
      </c>
      <c r="G27" s="12">
        <f>F27*12</f>
        <v>62274.623999999996</v>
      </c>
    </row>
    <row r="28" spans="1:7" ht="67.5" customHeight="1" thickBot="1">
      <c r="A28" s="41" t="s">
        <v>47</v>
      </c>
      <c r="B28" s="47"/>
      <c r="C28" s="18"/>
      <c r="D28" s="10">
        <v>1259.5999999999999</v>
      </c>
      <c r="E28" s="19" t="s">
        <v>33</v>
      </c>
      <c r="F28" s="20" t="s">
        <v>34</v>
      </c>
      <c r="G28" s="21">
        <v>26958.959999999999</v>
      </c>
    </row>
    <row r="29" spans="1:7" ht="15.75" thickBot="1">
      <c r="A29" s="59" t="s">
        <v>24</v>
      </c>
      <c r="B29" s="60"/>
      <c r="C29" s="10"/>
      <c r="D29" s="16"/>
      <c r="E29" s="10"/>
      <c r="F29" s="10"/>
      <c r="G29" s="14">
        <f>SUM(G12:G28)</f>
        <v>244703.46400000001</v>
      </c>
    </row>
    <row r="30" spans="1:7" ht="15.75" customHeight="1" thickBot="1">
      <c r="A30" s="52" t="s">
        <v>25</v>
      </c>
      <c r="B30" s="53"/>
      <c r="C30" s="10" t="s">
        <v>10</v>
      </c>
      <c r="D30" s="10">
        <v>1259.5999999999999</v>
      </c>
      <c r="E30" s="10">
        <v>17.3</v>
      </c>
      <c r="F30" s="22">
        <f>D30*E30</f>
        <v>21791.079999999998</v>
      </c>
      <c r="G30" s="14">
        <f>F30*6</f>
        <v>130746.47999999998</v>
      </c>
    </row>
    <row r="31" spans="1:7" ht="15.75" thickBot="1">
      <c r="A31" s="54"/>
      <c r="B31" s="55"/>
      <c r="C31" s="10" t="s">
        <v>12</v>
      </c>
      <c r="D31" s="10">
        <v>1259.5999999999999</v>
      </c>
      <c r="E31" s="10">
        <v>18.010000000000002</v>
      </c>
      <c r="F31" s="22">
        <f>D31*E31</f>
        <v>22685.396000000001</v>
      </c>
      <c r="G31" s="14">
        <f>F31*6</f>
        <v>136112.37599999999</v>
      </c>
    </row>
    <row r="32" spans="1:7" ht="15.75" thickBot="1">
      <c r="A32" s="56"/>
      <c r="B32" s="57"/>
      <c r="C32" s="10"/>
      <c r="D32" s="10"/>
      <c r="E32" s="10"/>
      <c r="F32" s="22"/>
      <c r="G32" s="14">
        <f>SUM(G30:G31)</f>
        <v>266858.85599999997</v>
      </c>
    </row>
    <row r="33" spans="1:7" ht="15.75" thickBot="1">
      <c r="A33" s="49" t="s">
        <v>26</v>
      </c>
      <c r="B33" s="58"/>
      <c r="C33" s="10"/>
      <c r="D33" s="16"/>
      <c r="E33" s="10"/>
      <c r="F33" s="10"/>
      <c r="G33" s="23"/>
    </row>
    <row r="34" spans="1:7" ht="15.75" thickBot="1">
      <c r="A34" s="43" t="s">
        <v>27</v>
      </c>
      <c r="B34" s="43"/>
      <c r="C34" s="10"/>
      <c r="D34" s="16"/>
      <c r="E34" s="10"/>
      <c r="F34" s="11">
        <f>G32-(G29-G5)</f>
        <v>19588.521999999968</v>
      </c>
      <c r="G34" s="24"/>
    </row>
    <row r="35" spans="1:7" ht="15.75" thickBot="1">
      <c r="A35" s="50" t="s">
        <v>28</v>
      </c>
      <c r="B35" s="50"/>
      <c r="C35" s="25"/>
      <c r="D35" s="26"/>
      <c r="E35" s="18"/>
      <c r="F35" s="6">
        <v>60911.839999999997</v>
      </c>
      <c r="G35" s="24"/>
    </row>
    <row r="36" spans="1:7" ht="15.75" thickBot="1">
      <c r="A36" s="51" t="s">
        <v>29</v>
      </c>
      <c r="B36" s="51"/>
      <c r="C36" s="25"/>
      <c r="D36" s="26"/>
      <c r="E36" s="25"/>
      <c r="F36" s="27">
        <v>60911.839999999997</v>
      </c>
      <c r="G36" s="24"/>
    </row>
    <row r="39" spans="1:7">
      <c r="A39" t="s">
        <v>38</v>
      </c>
    </row>
  </sheetData>
  <mergeCells count="41">
    <mergeCell ref="A34:B34"/>
    <mergeCell ref="A35:B35"/>
    <mergeCell ref="A36:B36"/>
    <mergeCell ref="A30:B32"/>
    <mergeCell ref="A16:B16"/>
    <mergeCell ref="A26:B26"/>
    <mergeCell ref="A27:B27"/>
    <mergeCell ref="A28:B28"/>
    <mergeCell ref="A29:B29"/>
    <mergeCell ref="A33:B33"/>
    <mergeCell ref="A20:F20"/>
    <mergeCell ref="A21:B21"/>
    <mergeCell ref="A22:B22"/>
    <mergeCell ref="A23:B23"/>
    <mergeCell ref="A24:B24"/>
    <mergeCell ref="A25:B25"/>
    <mergeCell ref="A14:B14"/>
    <mergeCell ref="A15:B15"/>
    <mergeCell ref="A17:B17"/>
    <mergeCell ref="A18:B18"/>
    <mergeCell ref="A19:B19"/>
    <mergeCell ref="G8:G10"/>
    <mergeCell ref="A11:F11"/>
    <mergeCell ref="A12:B13"/>
    <mergeCell ref="C12:C13"/>
    <mergeCell ref="D12:D13"/>
    <mergeCell ref="E12:E13"/>
    <mergeCell ref="F12:F13"/>
    <mergeCell ref="G12:G13"/>
    <mergeCell ref="F8:F10"/>
    <mergeCell ref="A7:B7"/>
    <mergeCell ref="A8:B10"/>
    <mergeCell ref="C8:C10"/>
    <mergeCell ref="D8:D10"/>
    <mergeCell ref="E8:E10"/>
    <mergeCell ref="A6:B6"/>
    <mergeCell ref="A1:G1"/>
    <mergeCell ref="A2:G2"/>
    <mergeCell ref="B3:F3"/>
    <mergeCell ref="A4:F4"/>
    <mergeCell ref="A5:B5"/>
  </mergeCells>
  <pageMargins left="0.42" right="0.34" top="0.42" bottom="0.55000000000000004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1</cp:lastModifiedBy>
  <cp:lastPrinted>2022-03-24T10:00:55Z</cp:lastPrinted>
  <dcterms:created xsi:type="dcterms:W3CDTF">2022-03-18T10:53:12Z</dcterms:created>
  <dcterms:modified xsi:type="dcterms:W3CDTF">2022-03-24T10:01:28Z</dcterms:modified>
</cp:coreProperties>
</file>